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15" windowWidth="12585" windowHeight="12195"/>
  </bookViews>
  <sheets>
    <sheet name="ORÇAMENTO" sheetId="1" r:id="rId1"/>
    <sheet name="CRONOGRAMA" sheetId="2" r:id="rId2"/>
  </sheets>
  <externalReferences>
    <externalReference r:id="rId3"/>
  </externalReferences>
  <definedNames>
    <definedName name="_xlnm._FilterDatabase" localSheetId="0" hidden="1">ORÇAMENTO!$A$10:$G$90</definedName>
    <definedName name="_xlnm.Print_Area" localSheetId="0">ORÇAMENTO!$A$1:$G$98</definedName>
  </definedNames>
  <calcPr calcId="144525"/>
</workbook>
</file>

<file path=xl/calcChain.xml><?xml version="1.0" encoding="utf-8"?>
<calcChain xmlns="http://schemas.openxmlformats.org/spreadsheetml/2006/main">
  <c r="I12" i="1" l="1"/>
  <c r="F12" i="1" s="1"/>
  <c r="G12" i="1" s="1"/>
  <c r="I15" i="1"/>
  <c r="F15" i="1" s="1"/>
  <c r="G15" i="1" s="1"/>
  <c r="I17" i="1"/>
  <c r="F17" i="1" s="1"/>
  <c r="G17" i="1" s="1"/>
  <c r="I18" i="1"/>
  <c r="F18" i="1" s="1"/>
  <c r="G18" i="1" s="1"/>
  <c r="I19" i="1"/>
  <c r="F19" i="1" s="1"/>
  <c r="G19" i="1" s="1"/>
  <c r="I21" i="1"/>
  <c r="F21" i="1" s="1"/>
  <c r="G21" i="1" s="1"/>
  <c r="I22" i="1"/>
  <c r="F22" i="1" s="1"/>
  <c r="G22" i="1" s="1"/>
  <c r="I23" i="1"/>
  <c r="F23" i="1" s="1"/>
  <c r="G23" i="1" s="1"/>
  <c r="I25" i="1"/>
  <c r="F25" i="1" s="1"/>
  <c r="G25" i="1" s="1"/>
  <c r="I26" i="1"/>
  <c r="I29" i="1"/>
  <c r="F29" i="1" s="1"/>
  <c r="G29" i="1" s="1"/>
  <c r="I31" i="1"/>
  <c r="F31" i="1" s="1"/>
  <c r="G31" i="1" s="1"/>
  <c r="I32" i="1"/>
  <c r="F32" i="1" s="1"/>
  <c r="G32" i="1" s="1"/>
  <c r="I33" i="1"/>
  <c r="F33" i="1" s="1"/>
  <c r="G33" i="1" s="1"/>
  <c r="I35" i="1"/>
  <c r="F35" i="1" s="1"/>
  <c r="G35" i="1" s="1"/>
  <c r="I36" i="1"/>
  <c r="F36" i="1" s="1"/>
  <c r="G36" i="1" s="1"/>
  <c r="I37" i="1"/>
  <c r="F37" i="1" s="1"/>
  <c r="G37" i="1" s="1"/>
  <c r="I39" i="1"/>
  <c r="F39" i="1" s="1"/>
  <c r="G39" i="1" s="1"/>
  <c r="I40" i="1"/>
  <c r="F40" i="1" s="1"/>
  <c r="G40" i="1" s="1"/>
  <c r="I43" i="1"/>
  <c r="F43" i="1" s="1"/>
  <c r="G43" i="1" s="1"/>
  <c r="I45" i="1"/>
  <c r="F45" i="1" s="1"/>
  <c r="G45" i="1" s="1"/>
  <c r="I46" i="1"/>
  <c r="F46" i="1" s="1"/>
  <c r="G46" i="1" s="1"/>
  <c r="I47" i="1"/>
  <c r="F47" i="1" s="1"/>
  <c r="G47" i="1" s="1"/>
  <c r="I49" i="1"/>
  <c r="F49" i="1" s="1"/>
  <c r="G49" i="1" s="1"/>
  <c r="I50" i="1"/>
  <c r="F50" i="1" s="1"/>
  <c r="G50" i="1" s="1"/>
  <c r="I51" i="1"/>
  <c r="F51" i="1" s="1"/>
  <c r="G51" i="1" s="1"/>
  <c r="I53" i="1"/>
  <c r="F53" i="1" s="1"/>
  <c r="G53" i="1" s="1"/>
  <c r="I54" i="1"/>
  <c r="F54" i="1" s="1"/>
  <c r="G54" i="1" s="1"/>
  <c r="I57" i="1"/>
  <c r="F57" i="1" s="1"/>
  <c r="G57" i="1" s="1"/>
  <c r="I59" i="1"/>
  <c r="F59" i="1" s="1"/>
  <c r="G59" i="1" s="1"/>
  <c r="I60" i="1"/>
  <c r="F60" i="1" s="1"/>
  <c r="G60" i="1" s="1"/>
  <c r="I61" i="1"/>
  <c r="I63" i="1"/>
  <c r="F63" i="1" s="1"/>
  <c r="G63" i="1" s="1"/>
  <c r="I64" i="1"/>
  <c r="I66" i="1"/>
  <c r="F66" i="1" s="1"/>
  <c r="G66" i="1" s="1"/>
  <c r="I68" i="1"/>
  <c r="F68" i="1" s="1"/>
  <c r="G68" i="1" s="1"/>
  <c r="I69" i="1"/>
  <c r="F69" i="1" s="1"/>
  <c r="G69" i="1" s="1"/>
  <c r="I70" i="1"/>
  <c r="F70" i="1" s="1"/>
  <c r="G70" i="1" s="1"/>
  <c r="I72" i="1"/>
  <c r="I75" i="1"/>
  <c r="I77" i="1"/>
  <c r="I78" i="1"/>
  <c r="I79" i="1"/>
  <c r="I81" i="1"/>
  <c r="I84" i="1"/>
  <c r="I86" i="1"/>
  <c r="I87" i="1"/>
  <c r="I88" i="1"/>
  <c r="I90" i="1"/>
  <c r="F26" i="1"/>
  <c r="G26" i="1" s="1"/>
  <c r="F61" i="1"/>
  <c r="G61" i="1" s="1"/>
  <c r="F67" i="1"/>
  <c r="G67" i="1" s="1"/>
  <c r="B42" i="2" l="1"/>
  <c r="B43" i="2" s="1"/>
  <c r="D42" i="2"/>
  <c r="F42" i="2"/>
  <c r="H42" i="2"/>
  <c r="G24" i="2"/>
  <c r="I24" i="2" s="1"/>
  <c r="G25" i="2"/>
  <c r="I25" i="2" s="1"/>
  <c r="I26" i="2"/>
  <c r="K26" i="2" s="1"/>
  <c r="M26" i="2" s="1"/>
  <c r="I14" i="2"/>
  <c r="K14" i="2" s="1"/>
  <c r="M14" i="2" s="1"/>
  <c r="I15" i="2"/>
  <c r="K15" i="2" s="1"/>
  <c r="M15" i="2" s="1"/>
  <c r="I16" i="2"/>
  <c r="K16" i="2" s="1"/>
  <c r="M16" i="2" s="1"/>
  <c r="I20" i="2"/>
  <c r="I22" i="2"/>
  <c r="I27" i="2"/>
  <c r="K27" i="2" s="1"/>
  <c r="M27" i="2" s="1"/>
  <c r="I28" i="2"/>
  <c r="K28" i="2" s="1"/>
  <c r="M28" i="2" s="1"/>
  <c r="I29" i="2"/>
  <c r="K29" i="2" s="1"/>
  <c r="M29" i="2" s="1"/>
  <c r="C10" i="2"/>
  <c r="E10" i="2" s="1"/>
  <c r="G10" i="2" s="1"/>
  <c r="I10" i="2" s="1"/>
  <c r="K10" i="2" s="1"/>
  <c r="M10" i="2" s="1"/>
  <c r="C11" i="2"/>
  <c r="E11" i="2" s="1"/>
  <c r="G11" i="2" s="1"/>
  <c r="I11" i="2" s="1"/>
  <c r="K11" i="2" s="1"/>
  <c r="M11" i="2" s="1"/>
  <c r="C12" i="2"/>
  <c r="E12" i="2" s="1"/>
  <c r="G12" i="2" s="1"/>
  <c r="I12" i="2" s="1"/>
  <c r="K12" i="2" s="1"/>
  <c r="M12" i="2" s="1"/>
  <c r="E13" i="2"/>
  <c r="G13" i="2" s="1"/>
  <c r="I13" i="2" s="1"/>
  <c r="K13" i="2" s="1"/>
  <c r="M13" i="2" s="1"/>
  <c r="E18" i="2"/>
  <c r="G18" i="2" s="1"/>
  <c r="I18" i="2" s="1"/>
  <c r="E19" i="2"/>
  <c r="G19" i="2" s="1"/>
  <c r="I19" i="2" s="1"/>
  <c r="I21" i="2"/>
  <c r="D43" i="2" l="1"/>
  <c r="F43" i="2"/>
  <c r="H43" i="2"/>
  <c r="C8" i="2"/>
  <c r="E8" i="2" s="1"/>
  <c r="G8" i="2" s="1"/>
  <c r="I8" i="2" s="1"/>
  <c r="K8" i="2" s="1"/>
  <c r="M8" i="2" s="1"/>
  <c r="O8" i="2" s="1"/>
  <c r="F72" i="1"/>
  <c r="G72" i="1" s="1"/>
  <c r="F75" i="1"/>
  <c r="G75" i="1" s="1"/>
  <c r="F77" i="1"/>
  <c r="G77" i="1" s="1"/>
  <c r="F78" i="1"/>
  <c r="G78" i="1" s="1"/>
  <c r="F79" i="1"/>
  <c r="G79" i="1" s="1"/>
  <c r="F81" i="1"/>
  <c r="G81" i="1" s="1"/>
  <c r="F84" i="1"/>
  <c r="G84" i="1" s="1"/>
  <c r="F86" i="1"/>
  <c r="G86" i="1" s="1"/>
  <c r="F87" i="1"/>
  <c r="G87" i="1" s="1"/>
  <c r="F88" i="1"/>
  <c r="G88" i="1" s="1"/>
  <c r="F90" i="1"/>
  <c r="G90" i="1" s="1"/>
  <c r="G92" i="1" l="1"/>
  <c r="C37" i="2"/>
  <c r="E37" i="2" l="1"/>
  <c r="G37" i="2" s="1"/>
  <c r="I37" i="2" s="1"/>
  <c r="F4" i="2" l="1"/>
  <c r="F3" i="2" l="1"/>
</calcChain>
</file>

<file path=xl/sharedStrings.xml><?xml version="1.0" encoding="utf-8"?>
<sst xmlns="http://schemas.openxmlformats.org/spreadsheetml/2006/main" count="267" uniqueCount="135">
  <si>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</si>
  <si>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</si>
  <si>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</si>
  <si>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</si>
  <si>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</si>
  <si>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</si>
  <si>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</si>
  <si>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</si>
  <si>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</si>
  <si>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</si>
  <si>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N° do contrato</t>
  </si>
  <si>
    <t>Agente Promotor / Proponente</t>
  </si>
  <si>
    <t>Empreendimento</t>
  </si>
  <si>
    <t>Item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</si>
  <si>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</si>
  <si>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</si>
  <si>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</si>
  <si>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</si>
  <si>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</si>
  <si>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</si>
  <si>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</si>
  <si>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</si>
  <si>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</si>
  <si>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No mês</t>
  </si>
  <si>
    <t>Acum.</t>
  </si>
  <si>
    <t>TOT. (%)</t>
  </si>
  <si>
    <t>REPASSE</t>
  </si>
  <si>
    <t>C.P. R$</t>
  </si>
  <si>
    <t>C.P. Física</t>
  </si>
  <si>
    <t>Out. Font.</t>
  </si>
  <si>
    <t>TOT. (R$)</t>
  </si>
  <si>
    <t>Data</t>
  </si>
  <si>
    <t>pelos itens:</t>
  </si>
  <si>
    <t>11.1</t>
  </si>
  <si>
    <t>12.1</t>
  </si>
  <si>
    <t>12.2</t>
  </si>
  <si>
    <t>Mês 10</t>
  </si>
  <si>
    <t>Mês 11</t>
  </si>
  <si>
    <t>Mês 12</t>
  </si>
  <si>
    <t>Mês 13</t>
  </si>
  <si>
    <t>Mês 14</t>
  </si>
  <si>
    <t>Mês 15</t>
  </si>
  <si>
    <t>Mês 16</t>
  </si>
  <si>
    <t>1.1</t>
  </si>
  <si>
    <t>3.1</t>
  </si>
  <si>
    <t>4.1</t>
  </si>
  <si>
    <t>5.1</t>
  </si>
  <si>
    <t>6.1</t>
  </si>
  <si>
    <t>7.1</t>
  </si>
  <si>
    <t>8.1</t>
  </si>
  <si>
    <t>9.1</t>
  </si>
  <si>
    <t>13.1</t>
  </si>
  <si>
    <t>14.1</t>
  </si>
  <si>
    <t>15.1</t>
  </si>
  <si>
    <t>15.2</t>
  </si>
  <si>
    <t>17.1</t>
  </si>
  <si>
    <t>ESPAÇO PARA LANÇAMENTO DE VALORES PROPOSTOS PELA EMPRESA</t>
  </si>
  <si>
    <t>9.2</t>
  </si>
  <si>
    <t>12.3</t>
  </si>
  <si>
    <t>13.2</t>
  </si>
  <si>
    <t>74209/1</t>
  </si>
  <si>
    <t>CORONEL VIVIDA, XX DE XXXXXXXXXXX DE 2014</t>
  </si>
  <si>
    <t>% DE DESCONTO</t>
  </si>
  <si>
    <t>DE A % DE DESCONTO NESTE CAMPO, CASO NÃO FOR DADO DESCONTO MANTENHA 0,000%</t>
  </si>
  <si>
    <t>PLACA DE OBRA</t>
  </si>
  <si>
    <t>Placa de Obra em chapa de aço galvanizado (2x1,25 padrão caixa)</t>
  </si>
  <si>
    <t>m²</t>
  </si>
  <si>
    <t>Limpeza de superficie com jato de pressão de ar e água</t>
  </si>
  <si>
    <t>Pintura de Ligação com Emulsão RR-1C</t>
  </si>
  <si>
    <t>Fabricação e aplicação de concreto betuminoso usinado a quente (CBUQ), CAP 50/70, exclusive transporte</t>
  </si>
  <si>
    <t>ton</t>
  </si>
  <si>
    <t>Transporte local de massa asfaltica - pavimentação urbana (DMT=17km)</t>
  </si>
  <si>
    <t>m³Xkm</t>
  </si>
  <si>
    <t>und</t>
  </si>
  <si>
    <t>Sinalização Horizontal com tinta retrorrefletiva a base de resina acrílica com microesferas de vidro</t>
  </si>
  <si>
    <t>73806/1</t>
  </si>
  <si>
    <t>72947-0</t>
  </si>
  <si>
    <t>5.2</t>
  </si>
  <si>
    <t>7.2</t>
  </si>
  <si>
    <t>18.1</t>
  </si>
  <si>
    <t>18.2</t>
  </si>
  <si>
    <t>18.3</t>
  </si>
  <si>
    <t>19.1</t>
  </si>
  <si>
    <t>20.1</t>
  </si>
  <si>
    <t>21.1</t>
  </si>
  <si>
    <t>22.1</t>
  </si>
  <si>
    <t>ACUMULADO. (R$)</t>
  </si>
  <si>
    <t>SERVIÇOS PRELIMINARES (AV Generoso Marques entre as Ruas XV de Novembro e Rua das Américas)</t>
  </si>
  <si>
    <t>2.1</t>
  </si>
  <si>
    <t>PAVIMENTAÇÃO - PISTA DE ROLAGEM (AV Generoso Marques entre as Ruas XV de Novembro e Rua das Américas)</t>
  </si>
  <si>
    <t>3.2</t>
  </si>
  <si>
    <t>3.3</t>
  </si>
  <si>
    <t>Transporte local de massa asfaltica - pavimentação urbana (DMT=25km)</t>
  </si>
  <si>
    <t>PAVIMENTAÇÃO - ESTACIONAMENTO (AV Generoso Marques entre as Ruas XV de Novembro e Rua das Américas)</t>
  </si>
  <si>
    <t>4.2</t>
  </si>
  <si>
    <t>4.3</t>
  </si>
  <si>
    <t>SINALIZAÇÃO HORIZONTAL (AV Generoso Marques entre as Ruas XV de Novembro e Rua das Américas)</t>
  </si>
  <si>
    <t>Tachão refletivo bidirecional</t>
  </si>
  <si>
    <t>SERVIÇOS PRELIMINARES (AV Generoso Marques entre as Ruas XV de Novembro e Rua Clevelândia)</t>
  </si>
  <si>
    <t>PAVIMENTAÇÃO - PISTA DE ROLAGEM (AV Generoso Marques entre as Ruas XV de Novembro e Rua Clevelândia)</t>
  </si>
  <si>
    <t>7.3</t>
  </si>
  <si>
    <t>PAVIMENTAÇÃO - ESTACIONAMENTO (AV Generoso Marques entre as Ruas XV de Novembro e Rua Clevelândia)</t>
  </si>
  <si>
    <t>8.2</t>
  </si>
  <si>
    <t>8.3</t>
  </si>
  <si>
    <t>SINALIZAÇÃO HORIZONTAL (AV Generoso Marques entre as Ruas XV de Novembro e Rua Clevelândia)</t>
  </si>
  <si>
    <t>SERVIÇOS PRELIMINARES (AV Generoso Marques entre as Ruas Clevelândia e Rua Dr. Claudino dos Santos)</t>
  </si>
  <si>
    <t>10.1</t>
  </si>
  <si>
    <t>PAVIMENTAÇÃO - PISTA DE ROLAGEM (AV Generoso Marques entre as Ruas Clevelândia e Rua Dr. Claudino dos Santos)</t>
  </si>
  <si>
    <t>11.2</t>
  </si>
  <si>
    <t>11.3</t>
  </si>
  <si>
    <t>PAVIMENTAÇÃO - ESTACIONAMENTO (AV Generoso Marques entre as Ruas Clevelândia e Rua Dr. Claudino dos Santos)</t>
  </si>
  <si>
    <t>SINALIZAÇÃO HORIZONTAL (AV Generoso Marques (AV Generoso Marques entre as Ruas Clevelândia e Rua Dr. Claudino dos Santos)</t>
  </si>
  <si>
    <t>SERVIÇOS PRELIMINARES (Rua Iguaçú entre as Ruas XV de Novembro e Rua das Américas)</t>
  </si>
  <si>
    <t>PAVIMENTAÇÃO - PISTA DE ROLAGEM E ESTACIONAMENTO (Rua Iguaçú entre as Ruas XV de Novembro e Rua das Américas)</t>
  </si>
  <si>
    <t>15.3</t>
  </si>
  <si>
    <t>SINALIZAÇÃO HORIZONTAL (Rua Iguaçú entre as Ruas XV de Novembro e Rua das Américas)</t>
  </si>
  <si>
    <t>16.1</t>
  </si>
  <si>
    <t>SERVIÇOS PRELIMINARES (Rua Iguaçú entre as Ruas das Américas e Rua Dr. Rui Barbosa )</t>
  </si>
  <si>
    <t>SINALIZAÇÃO HORIZONTAL (Rua Iguaçú entre as Ruas das Américas e Rua Dr. Rui Barbosa )</t>
  </si>
  <si>
    <t>SERVIÇOS PRELIMINARES (Rua Iguaçú entre as Ruas Dr. Rui Barbosa e Rua Duque de Caxias)</t>
  </si>
  <si>
    <t>PAVIMENTAÇÃO - PISTA DE ROLAGEM E ESTACIONAMENTO (Rua Iguaçú entre as Ruas Dr. Rui Barbosa e Rua Duque de Caxias)</t>
  </si>
  <si>
    <t>21.2</t>
  </si>
  <si>
    <t>21.3</t>
  </si>
  <si>
    <t>SINALIZAÇÃO HORIZONTAL (Rua Iguaçú entre as Ruas Dr. Rui Barbosa e Rua Duque de Caxias)</t>
  </si>
  <si>
    <t>SERVIÇOS PRELIMINARES (Rua Iguaçú entre Rua Duque de Caxias e Rua Desembargador Motta)</t>
  </si>
  <si>
    <t>23.1</t>
  </si>
  <si>
    <t>PAVIMENTAÇÃO - PISTA DE ROLAGEM E ESTACIONAMENTO (Rua Iguaçú entre Rua Duque de Caxias e Rua Desembargador Motta)</t>
  </si>
  <si>
    <t>24.1</t>
  </si>
  <si>
    <t>24.2</t>
  </si>
  <si>
    <t>24.3</t>
  </si>
  <si>
    <t>SINALIZAÇÃO HORIZONTAL (Rua Iguaçú entre Rua Duque de Caxias e Rua Desembargador Motta)</t>
  </si>
  <si>
    <t>25.1</t>
  </si>
  <si>
    <t>87300-DER</t>
  </si>
  <si>
    <t>OBJETO: RECAPE DA AVENIDA GENEROSO MARQUES E RUA IGUAÇÚ</t>
  </si>
  <si>
    <t>LOCALIZAÇÃO: AVENIDA GENEROSO MARQUES E RUA IGUAÇÚ, LOTEAMENTO SEDE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</si>
</sst>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6]d\-mmm\-yy;@"/>
    <numFmt numFmtId="165" formatCode="0.000%"/>
  </numFmts>
  <fonts count="1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9" fillId="0" borderId="0" xfId="0" applyNumberFormat="1" applyFont="1" applyAlignment="1" applyProtection="1">
      <alignment horizontal="left" vertical="center"/>
    </xf>
    <xf numFmtId="0" fontId="9" fillId="0" borderId="0" xfId="0" applyNumberFormat="1" applyFont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4" fontId="9" fillId="4" borderId="2" xfId="0" applyNumberFormat="1" applyFont="1" applyFill="1" applyBorder="1" applyProtection="1">
      <protection locked="0"/>
    </xf>
    <xf numFmtId="4" fontId="9" fillId="0" borderId="12" xfId="0" applyNumberFormat="1" applyFont="1" applyBorder="1" applyProtection="1"/>
    <xf numFmtId="4" fontId="9" fillId="4" borderId="12" xfId="0" applyNumberFormat="1" applyFont="1" applyFill="1" applyBorder="1" applyProtection="1">
      <protection locked="0"/>
    </xf>
    <xf numFmtId="0" fontId="1" fillId="0" borderId="13" xfId="0" applyFont="1" applyBorder="1" applyAlignment="1" applyProtection="1">
      <alignment horizontal="left"/>
    </xf>
    <xf numFmtId="4" fontId="9" fillId="0" borderId="2" xfId="0" applyNumberFormat="1" applyFont="1" applyBorder="1" applyProtection="1"/>
    <xf numFmtId="0" fontId="1" fillId="0" borderId="14" xfId="0" applyFont="1" applyBorder="1" applyAlignment="1" applyProtection="1">
      <alignment horizontal="left"/>
    </xf>
    <xf numFmtId="4" fontId="9" fillId="4" borderId="15" xfId="0" applyNumberFormat="1" applyFont="1" applyFill="1" applyBorder="1" applyProtection="1">
      <protection locked="0"/>
    </xf>
    <xf numFmtId="4" fontId="9" fillId="0" borderId="15" xfId="0" applyNumberFormat="1" applyFont="1" applyBorder="1" applyProtection="1"/>
    <xf numFmtId="4" fontId="2" fillId="0" borderId="11" xfId="0" applyNumberFormat="1" applyFont="1" applyBorder="1" applyProtection="1"/>
    <xf numFmtId="4" fontId="2" fillId="0" borderId="15" xfId="0" applyNumberFormat="1" applyFont="1" applyBorder="1" applyProtection="1"/>
    <xf numFmtId="0" fontId="1" fillId="0" borderId="11" xfId="0" applyFont="1" applyBorder="1" applyAlignment="1" applyProtection="1">
      <alignment horizontal="center"/>
    </xf>
    <xf numFmtId="0" fontId="0" fillId="0" borderId="0" xfId="0" applyProtection="1"/>
    <xf numFmtId="0" fontId="9" fillId="0" borderId="8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0" fillId="2" borderId="2" xfId="0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justify" vertical="top" wrapText="1"/>
    </xf>
    <xf numFmtId="4" fontId="1" fillId="2" borderId="3" xfId="0" applyNumberFormat="1" applyFont="1" applyFill="1" applyBorder="1" applyAlignment="1" applyProtection="1"/>
    <xf numFmtId="165" fontId="13" fillId="3" borderId="2" xfId="1" applyNumberFormat="1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>
      <alignment horizontal="right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center" vertical="top" wrapText="1"/>
      <protection locked="0"/>
    </xf>
    <xf numFmtId="0" fontId="5" fillId="0" borderId="5" xfId="0" applyFont="1" applyFill="1" applyBorder="1" applyAlignment="1" applyProtection="1">
      <alignment horizontal="center" vertical="top" wrapText="1"/>
      <protection locked="0"/>
    </xf>
    <xf numFmtId="0" fontId="5" fillId="0" borderId="6" xfId="0" applyFont="1" applyFill="1" applyBorder="1" applyAlignment="1" applyProtection="1">
      <alignment horizontal="center" vertical="top" wrapText="1"/>
      <protection locked="0"/>
    </xf>
    <xf numFmtId="0" fontId="14" fillId="2" borderId="17" xfId="0" applyFont="1" applyFill="1" applyBorder="1" applyAlignment="1" applyProtection="1">
      <alignment horizontal="center" vertical="center" wrapText="1"/>
    </xf>
    <xf numFmtId="0" fontId="14" fillId="2" borderId="18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11" fillId="2" borderId="17" xfId="0" applyFont="1" applyFill="1" applyBorder="1" applyAlignment="1" applyProtection="1">
      <alignment horizontal="center" vertical="top" wrapText="1"/>
    </xf>
    <xf numFmtId="0" fontId="11" fillId="2" borderId="18" xfId="0" applyFont="1" applyFill="1" applyBorder="1" applyAlignment="1" applyProtection="1">
      <alignment horizontal="center" vertical="top" wrapText="1"/>
    </xf>
    <xf numFmtId="0" fontId="11" fillId="2" borderId="1" xfId="0" applyFont="1" applyFill="1" applyBorder="1" applyAlignment="1" applyProtection="1">
      <alignment horizontal="center" vertical="top" wrapText="1"/>
    </xf>
    <xf numFmtId="4" fontId="2" fillId="0" borderId="11" xfId="0" applyNumberFormat="1" applyFont="1" applyBorder="1" applyAlignment="1" applyProtection="1">
      <alignment horizontal="right"/>
    </xf>
    <xf numFmtId="4" fontId="1" fillId="0" borderId="11" xfId="0" applyNumberFormat="1" applyFont="1" applyBorder="1" applyAlignment="1" applyProtection="1">
      <alignment horizontal="right"/>
    </xf>
    <xf numFmtId="0" fontId="2" fillId="0" borderId="9" xfId="0" applyFont="1" applyBorder="1" applyAlignment="1" applyProtection="1">
      <alignment horizontal="center"/>
    </xf>
    <xf numFmtId="0" fontId="9" fillId="4" borderId="0" xfId="0" applyFont="1" applyFill="1" applyAlignment="1" applyProtection="1">
      <alignment horizontal="left" vertical="center"/>
      <protection locked="0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8" fillId="0" borderId="7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right" vertical="center"/>
    </xf>
    <xf numFmtId="0" fontId="8" fillId="0" borderId="7" xfId="0" applyNumberFormat="1" applyFont="1" applyFill="1" applyBorder="1" applyAlignment="1" applyProtection="1">
      <alignment horizontal="right" vertical="center"/>
    </xf>
    <xf numFmtId="0" fontId="8" fillId="0" borderId="16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164" fontId="1" fillId="0" borderId="8" xfId="0" applyNumberFormat="1" applyFont="1" applyFill="1" applyBorder="1" applyAlignment="1" applyProtection="1">
      <alignment horizontal="center" vertical="center"/>
    </xf>
    <xf numFmtId="164" fontId="9" fillId="0" borderId="8" xfId="0" applyNumberFormat="1" applyFont="1" applyFill="1" applyBorder="1" applyAlignment="1" applyProtection="1">
      <alignment horizontal="center" vertical="center"/>
    </xf>
    <xf numFmtId="0" fontId="8" fillId="0" borderId="7" xfId="0" applyNumberFormat="1" applyFont="1" applyFill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top" wrapText="1"/>
    </xf>
    <xf numFmtId="165" fontId="13" fillId="3" borderId="0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Porcentagem" xfId="1" builtinId="5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TB%20-%20QUADRA%20DE%20ESPORTES%20MADALOSSO%20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ÍCIO"/>
      <sheetName val="INFORMAÇÕES1"/>
      <sheetName val="INFORMAÇÕES"/>
      <sheetName val="INSTRUÇÕES"/>
      <sheetName val="Q0"/>
      <sheetName val="O1"/>
      <sheetName val="Q1"/>
      <sheetName val="C1"/>
      <sheetName val="O2"/>
      <sheetName val="Q2"/>
      <sheetName val="C2"/>
      <sheetName val="O3"/>
      <sheetName val="Q3"/>
      <sheetName val="C3"/>
      <sheetName val="O4"/>
      <sheetName val="Q4"/>
      <sheetName val="RRE"/>
      <sheetName val="PLS"/>
      <sheetName val="OFÍCIO"/>
      <sheetName val="CRÍTICAS"/>
      <sheetName val="SIDUR"/>
    </sheetNames>
    <sheetDataSet>
      <sheetData sheetId="0" refreshError="1"/>
      <sheetData sheetId="1">
        <row r="27">
          <cell r="G27">
            <v>0</v>
          </cell>
        </row>
      </sheetData>
      <sheetData sheetId="2">
        <row r="9">
          <cell r="H9" t="str">
            <v>PREFEITURA MUNICIPAL DE CORONEL VIVIDA - PR</v>
          </cell>
        </row>
      </sheetData>
      <sheetData sheetId="3" refreshError="1"/>
      <sheetData sheetId="4" refreshError="1"/>
      <sheetData sheetId="5"/>
      <sheetData sheetId="6">
        <row r="10">
          <cell r="AM10">
            <v>4152.309999999823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workbookViewId="0">
      <selection activeCell="K11" sqref="K11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6.140625" bestFit="1" customWidth="1"/>
    <col min="5" max="5" width="7" bestFit="1" customWidth="1"/>
    <col min="6" max="6" width="10" bestFit="1" customWidth="1"/>
    <col min="7" max="7" width="10.140625" bestFit="1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</cols>
  <sheetData>
    <row r="1" spans="1:12" ht="15" customHeight="1" x14ac:dyDescent="0.25">
      <c r="A1" s="43"/>
      <c r="B1" s="44"/>
      <c r="C1" s="44"/>
      <c r="D1" s="44"/>
      <c r="E1" s="44"/>
      <c r="F1" s="44"/>
      <c r="G1" s="45"/>
      <c r="K1" s="46" t="s">
        <v>63</v>
      </c>
    </row>
    <row r="2" spans="1:12" ht="15" customHeight="1" x14ac:dyDescent="0.25">
      <c r="A2" s="43"/>
      <c r="B2" s="44"/>
      <c r="C2" s="44"/>
      <c r="D2" s="44"/>
      <c r="E2" s="44"/>
      <c r="F2" s="44"/>
      <c r="G2" s="45"/>
      <c r="I2" s="49" t="s">
        <v>8</v>
      </c>
      <c r="K2" s="47"/>
    </row>
    <row r="3" spans="1:12" ht="15" customHeight="1" x14ac:dyDescent="0.25">
      <c r="A3" s="43"/>
      <c r="B3" s="44"/>
      <c r="C3" s="44"/>
      <c r="D3" s="44"/>
      <c r="E3" s="44"/>
      <c r="F3" s="44"/>
      <c r="G3" s="45"/>
      <c r="I3" s="50"/>
      <c r="K3" s="47"/>
    </row>
    <row r="4" spans="1:12" ht="15" customHeight="1" x14ac:dyDescent="0.25">
      <c r="A4" s="43"/>
      <c r="B4" s="44"/>
      <c r="C4" s="44"/>
      <c r="D4" s="44"/>
      <c r="E4" s="44"/>
      <c r="F4" s="44"/>
      <c r="G4" s="45"/>
      <c r="I4" s="50"/>
      <c r="K4" s="47"/>
    </row>
    <row r="5" spans="1:12" ht="15" customHeight="1" x14ac:dyDescent="0.25">
      <c r="A5" s="43"/>
      <c r="B5" s="44"/>
      <c r="C5" s="44"/>
      <c r="D5" s="44"/>
      <c r="E5" s="44"/>
      <c r="F5" s="44"/>
      <c r="G5" s="45"/>
      <c r="I5" s="50"/>
      <c r="K5" s="47"/>
    </row>
    <row r="6" spans="1:12" ht="15" customHeight="1" x14ac:dyDescent="0.25">
      <c r="A6" s="43"/>
      <c r="B6" s="44"/>
      <c r="C6" s="44"/>
      <c r="D6" s="44"/>
      <c r="E6" s="44"/>
      <c r="F6" s="44"/>
      <c r="G6" s="45"/>
      <c r="I6" s="51"/>
      <c r="K6" s="47"/>
    </row>
    <row r="7" spans="1:12" x14ac:dyDescent="0.25">
      <c r="A7" s="40" t="s">
        <v>133</v>
      </c>
      <c r="B7" s="41"/>
      <c r="C7" s="41"/>
      <c r="D7" s="41"/>
      <c r="E7" s="41"/>
      <c r="F7" s="41"/>
      <c r="G7" s="42"/>
      <c r="K7" s="47"/>
    </row>
    <row r="8" spans="1:12" ht="15" customHeight="1" x14ac:dyDescent="0.25">
      <c r="A8" s="40" t="s">
        <v>134</v>
      </c>
      <c r="B8" s="41"/>
      <c r="C8" s="41"/>
      <c r="D8" s="41"/>
      <c r="E8" s="41"/>
      <c r="F8" s="41"/>
      <c r="G8" s="42"/>
      <c r="K8" s="47"/>
      <c r="L8" s="10" t="s">
        <v>9</v>
      </c>
    </row>
    <row r="9" spans="1:12" ht="15" customHeight="1" x14ac:dyDescent="0.25">
      <c r="A9" s="40"/>
      <c r="B9" s="41"/>
      <c r="C9" s="41"/>
      <c r="D9" s="41"/>
      <c r="E9" s="41"/>
      <c r="F9" s="41"/>
      <c r="G9" s="42"/>
      <c r="K9" s="48"/>
      <c r="L9" s="10" t="s">
        <v>3</v>
      </c>
    </row>
    <row r="10" spans="1:12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34" t="s">
        <v>56</v>
      </c>
      <c r="J10" s="34" t="s">
        <v>62</v>
      </c>
      <c r="K10" s="38">
        <v>0</v>
      </c>
      <c r="L10" s="10" t="s">
        <v>7</v>
      </c>
    </row>
    <row r="11" spans="1:12" s="1" customFormat="1" ht="20.25" x14ac:dyDescent="0.25">
      <c r="A11" s="6">
        <v>1</v>
      </c>
      <c r="B11" s="6"/>
      <c r="C11" s="5" t="s">
        <v>64</v>
      </c>
      <c r="D11" s="6"/>
      <c r="E11" s="7"/>
      <c r="F11" s="7"/>
      <c r="G11" s="7"/>
      <c r="I11" s="8"/>
      <c r="J11" s="67"/>
      <c r="K11" s="68"/>
      <c r="L11" s="10"/>
    </row>
    <row r="12" spans="1:12" s="1" customFormat="1" ht="20.25" x14ac:dyDescent="0.25">
      <c r="A12" s="6" t="s">
        <v>43</v>
      </c>
      <c r="B12" s="6" t="s">
        <v>60</v>
      </c>
      <c r="C12" s="5" t="s">
        <v>65</v>
      </c>
      <c r="D12" s="6" t="s">
        <v>66</v>
      </c>
      <c r="E12" s="7">
        <v>2.5</v>
      </c>
      <c r="F12" s="7">
        <f t="shared" ref="F11:F70" si="0">ROUND(I12,2)</f>
        <v>352.24</v>
      </c>
      <c r="G12" s="7">
        <f t="shared" ref="G11:G70" si="1">ROUND(F12*E12,2)</f>
        <v>880.6</v>
      </c>
      <c r="I12" s="8">
        <f t="shared" ref="I11:I74" si="2">ROUND(L12-(L12*$K$10),2)</f>
        <v>352.24</v>
      </c>
      <c r="J12" s="67"/>
      <c r="K12" s="68"/>
      <c r="L12" s="10">
        <v>352.24</v>
      </c>
    </row>
    <row r="13" spans="1:12" s="1" customFormat="1" ht="20.25" x14ac:dyDescent="0.25">
      <c r="A13" s="6"/>
      <c r="B13" s="6"/>
      <c r="C13" s="5"/>
      <c r="D13" s="6"/>
      <c r="E13" s="7"/>
      <c r="F13" s="7"/>
      <c r="G13" s="7"/>
      <c r="I13" s="8"/>
      <c r="J13" s="67"/>
      <c r="K13" s="68"/>
      <c r="L13" s="10"/>
    </row>
    <row r="14" spans="1:12" s="1" customFormat="1" ht="22.5" x14ac:dyDescent="0.25">
      <c r="A14" s="6">
        <v>2</v>
      </c>
      <c r="B14" s="6"/>
      <c r="C14" s="5" t="s">
        <v>87</v>
      </c>
      <c r="D14" s="6"/>
      <c r="E14" s="7"/>
      <c r="F14" s="7"/>
      <c r="G14" s="7"/>
      <c r="I14" s="8"/>
      <c r="J14" s="67"/>
      <c r="K14" s="68"/>
      <c r="L14" s="10"/>
    </row>
    <row r="15" spans="1:12" s="1" customFormat="1" ht="20.25" x14ac:dyDescent="0.25">
      <c r="A15" s="6" t="s">
        <v>88</v>
      </c>
      <c r="B15" s="6" t="s">
        <v>75</v>
      </c>
      <c r="C15" s="5" t="s">
        <v>67</v>
      </c>
      <c r="D15" s="6" t="s">
        <v>66</v>
      </c>
      <c r="E15" s="7">
        <v>1890.25</v>
      </c>
      <c r="F15" s="7">
        <f t="shared" si="0"/>
        <v>1.78</v>
      </c>
      <c r="G15" s="7">
        <f t="shared" si="1"/>
        <v>3364.65</v>
      </c>
      <c r="I15" s="8">
        <f t="shared" si="2"/>
        <v>1.78</v>
      </c>
      <c r="J15" s="67"/>
      <c r="K15" s="68"/>
      <c r="L15" s="10">
        <v>1.78</v>
      </c>
    </row>
    <row r="16" spans="1:12" s="1" customFormat="1" ht="22.5" x14ac:dyDescent="0.25">
      <c r="A16" s="6">
        <v>3</v>
      </c>
      <c r="B16" s="6"/>
      <c r="C16" s="5" t="s">
        <v>89</v>
      </c>
      <c r="D16" s="6"/>
      <c r="E16" s="7"/>
      <c r="F16" s="7"/>
      <c r="G16" s="7"/>
      <c r="I16" s="8"/>
      <c r="J16" s="67"/>
      <c r="K16" s="68"/>
      <c r="L16" s="10"/>
    </row>
    <row r="17" spans="1:12" s="1" customFormat="1" ht="20.25" x14ac:dyDescent="0.25">
      <c r="A17" s="6" t="s">
        <v>44</v>
      </c>
      <c r="B17" s="6">
        <v>72942</v>
      </c>
      <c r="C17" s="5" t="s">
        <v>68</v>
      </c>
      <c r="D17" s="6" t="s">
        <v>66</v>
      </c>
      <c r="E17" s="7">
        <v>1256.01</v>
      </c>
      <c r="F17" s="7">
        <f t="shared" si="0"/>
        <v>1.49</v>
      </c>
      <c r="G17" s="7">
        <f t="shared" si="1"/>
        <v>1871.45</v>
      </c>
      <c r="I17" s="8">
        <f t="shared" si="2"/>
        <v>1.49</v>
      </c>
      <c r="J17" s="67"/>
      <c r="K17" s="68"/>
      <c r="L17" s="10">
        <v>1.49</v>
      </c>
    </row>
    <row r="18" spans="1:12" s="1" customFormat="1" ht="22.5" x14ac:dyDescent="0.25">
      <c r="A18" s="6" t="s">
        <v>90</v>
      </c>
      <c r="B18" s="6">
        <v>72965</v>
      </c>
      <c r="C18" s="5" t="s">
        <v>69</v>
      </c>
      <c r="D18" s="6" t="s">
        <v>70</v>
      </c>
      <c r="E18" s="7">
        <v>109.9</v>
      </c>
      <c r="F18" s="7">
        <f t="shared" si="0"/>
        <v>213.96</v>
      </c>
      <c r="G18" s="7">
        <f t="shared" si="1"/>
        <v>23514.2</v>
      </c>
      <c r="I18" s="8">
        <f t="shared" si="2"/>
        <v>213.96</v>
      </c>
      <c r="J18" s="67"/>
      <c r="K18" s="68"/>
      <c r="L18" s="10">
        <v>213.96</v>
      </c>
    </row>
    <row r="19" spans="1:12" s="1" customFormat="1" ht="22.5" x14ac:dyDescent="0.25">
      <c r="A19" s="6" t="s">
        <v>91</v>
      </c>
      <c r="B19" s="6">
        <v>83357</v>
      </c>
      <c r="C19" s="5" t="s">
        <v>92</v>
      </c>
      <c r="D19" s="6" t="s">
        <v>72</v>
      </c>
      <c r="E19" s="7">
        <v>1099.01</v>
      </c>
      <c r="F19" s="7">
        <f t="shared" si="0"/>
        <v>1.02</v>
      </c>
      <c r="G19" s="7">
        <f t="shared" si="1"/>
        <v>1120.99</v>
      </c>
      <c r="I19" s="8">
        <f t="shared" si="2"/>
        <v>1.02</v>
      </c>
      <c r="J19" s="67"/>
      <c r="K19" s="68"/>
      <c r="L19" s="10">
        <v>1.02</v>
      </c>
    </row>
    <row r="20" spans="1:12" s="1" customFormat="1" ht="22.5" x14ac:dyDescent="0.25">
      <c r="A20" s="6">
        <v>4</v>
      </c>
      <c r="B20" s="6"/>
      <c r="C20" s="5" t="s">
        <v>93</v>
      </c>
      <c r="D20" s="6"/>
      <c r="E20" s="7"/>
      <c r="F20" s="7"/>
      <c r="G20" s="7"/>
      <c r="I20" s="8"/>
      <c r="J20" s="67"/>
      <c r="K20" s="68"/>
      <c r="L20" s="10"/>
    </row>
    <row r="21" spans="1:12" s="1" customFormat="1" ht="20.25" x14ac:dyDescent="0.25">
      <c r="A21" s="6" t="s">
        <v>45</v>
      </c>
      <c r="B21" s="6">
        <v>72942</v>
      </c>
      <c r="C21" s="5" t="s">
        <v>68</v>
      </c>
      <c r="D21" s="6" t="s">
        <v>66</v>
      </c>
      <c r="E21" s="7">
        <v>634.24</v>
      </c>
      <c r="F21" s="7">
        <f t="shared" si="0"/>
        <v>1.49</v>
      </c>
      <c r="G21" s="7">
        <f t="shared" si="1"/>
        <v>945.02</v>
      </c>
      <c r="I21" s="8">
        <f t="shared" si="2"/>
        <v>1.49</v>
      </c>
      <c r="J21" s="67"/>
      <c r="K21" s="68"/>
      <c r="L21" s="10">
        <v>1.49</v>
      </c>
    </row>
    <row r="22" spans="1:12" s="1" customFormat="1" ht="22.5" x14ac:dyDescent="0.25">
      <c r="A22" s="6" t="s">
        <v>94</v>
      </c>
      <c r="B22" s="6">
        <v>72965</v>
      </c>
      <c r="C22" s="5" t="s">
        <v>69</v>
      </c>
      <c r="D22" s="6" t="s">
        <v>70</v>
      </c>
      <c r="E22" s="7">
        <v>39.64</v>
      </c>
      <c r="F22" s="7">
        <f t="shared" si="0"/>
        <v>213.96</v>
      </c>
      <c r="G22" s="7">
        <f t="shared" si="1"/>
        <v>8481.3700000000008</v>
      </c>
      <c r="I22" s="8">
        <f t="shared" si="2"/>
        <v>213.96</v>
      </c>
      <c r="J22" s="67"/>
      <c r="K22" s="68"/>
      <c r="L22" s="10">
        <v>213.96</v>
      </c>
    </row>
    <row r="23" spans="1:12" s="1" customFormat="1" ht="22.5" x14ac:dyDescent="0.25">
      <c r="A23" s="6" t="s">
        <v>95</v>
      </c>
      <c r="B23" s="6">
        <v>83357</v>
      </c>
      <c r="C23" s="5" t="s">
        <v>71</v>
      </c>
      <c r="D23" s="6" t="s">
        <v>72</v>
      </c>
      <c r="E23" s="7">
        <v>396.4</v>
      </c>
      <c r="F23" s="7">
        <f t="shared" si="0"/>
        <v>1.02</v>
      </c>
      <c r="G23" s="7">
        <f t="shared" si="1"/>
        <v>404.33</v>
      </c>
      <c r="I23" s="8">
        <f t="shared" si="2"/>
        <v>1.02</v>
      </c>
      <c r="J23" s="67"/>
      <c r="K23" s="68"/>
      <c r="L23" s="10">
        <v>1.02</v>
      </c>
    </row>
    <row r="24" spans="1:12" s="1" customFormat="1" ht="22.5" x14ac:dyDescent="0.25">
      <c r="A24" s="6">
        <v>5</v>
      </c>
      <c r="B24" s="6"/>
      <c r="C24" s="5" t="s">
        <v>96</v>
      </c>
      <c r="D24" s="6"/>
      <c r="E24" s="7"/>
      <c r="F24" s="7"/>
      <c r="G24" s="7"/>
      <c r="I24" s="8"/>
      <c r="J24" s="67"/>
      <c r="K24" s="68"/>
      <c r="L24" s="10"/>
    </row>
    <row r="25" spans="1:12" s="1" customFormat="1" ht="22.5" x14ac:dyDescent="0.25">
      <c r="A25" s="6" t="s">
        <v>46</v>
      </c>
      <c r="B25" s="6" t="s">
        <v>76</v>
      </c>
      <c r="C25" s="5" t="s">
        <v>74</v>
      </c>
      <c r="D25" s="6" t="s">
        <v>66</v>
      </c>
      <c r="E25" s="7">
        <v>73.47</v>
      </c>
      <c r="F25" s="7">
        <f t="shared" si="0"/>
        <v>19.2</v>
      </c>
      <c r="G25" s="7">
        <f t="shared" si="1"/>
        <v>1410.62</v>
      </c>
      <c r="I25" s="8">
        <f t="shared" si="2"/>
        <v>19.2</v>
      </c>
      <c r="J25" s="67"/>
      <c r="K25" s="68"/>
      <c r="L25" s="10">
        <v>19.2</v>
      </c>
    </row>
    <row r="26" spans="1:12" s="1" customFormat="1" ht="20.25" x14ac:dyDescent="0.25">
      <c r="A26" s="6" t="s">
        <v>77</v>
      </c>
      <c r="B26" s="6" t="s">
        <v>132</v>
      </c>
      <c r="C26" s="5" t="s">
        <v>97</v>
      </c>
      <c r="D26" s="6" t="s">
        <v>73</v>
      </c>
      <c r="E26" s="7">
        <v>22</v>
      </c>
      <c r="F26" s="7">
        <f t="shared" si="0"/>
        <v>38.33</v>
      </c>
      <c r="G26" s="7">
        <f t="shared" si="1"/>
        <v>843.26</v>
      </c>
      <c r="I26" s="8">
        <f t="shared" si="2"/>
        <v>38.33</v>
      </c>
      <c r="J26" s="67"/>
      <c r="K26" s="68"/>
      <c r="L26" s="10">
        <v>38.33</v>
      </c>
    </row>
    <row r="27" spans="1:12" s="1" customFormat="1" ht="20.25" x14ac:dyDescent="0.25">
      <c r="A27" s="6"/>
      <c r="B27" s="6"/>
      <c r="C27" s="5"/>
      <c r="D27" s="6"/>
      <c r="E27" s="7"/>
      <c r="F27" s="7"/>
      <c r="G27" s="7"/>
      <c r="I27" s="8"/>
      <c r="J27" s="67"/>
      <c r="K27" s="68"/>
      <c r="L27" s="10"/>
    </row>
    <row r="28" spans="1:12" s="1" customFormat="1" ht="22.5" x14ac:dyDescent="0.25">
      <c r="A28" s="6">
        <v>6</v>
      </c>
      <c r="B28" s="6"/>
      <c r="C28" s="5" t="s">
        <v>98</v>
      </c>
      <c r="D28" s="6"/>
      <c r="E28" s="7"/>
      <c r="F28" s="7"/>
      <c r="G28" s="7"/>
      <c r="I28" s="8"/>
      <c r="J28" s="67"/>
      <c r="K28" s="68"/>
      <c r="L28" s="10"/>
    </row>
    <row r="29" spans="1:12" s="1" customFormat="1" ht="20.25" x14ac:dyDescent="0.25">
      <c r="A29" s="6" t="s">
        <v>47</v>
      </c>
      <c r="B29" s="6" t="s">
        <v>75</v>
      </c>
      <c r="C29" s="5" t="s">
        <v>67</v>
      </c>
      <c r="D29" s="6" t="s">
        <v>66</v>
      </c>
      <c r="E29" s="7">
        <v>2475.6799999999998</v>
      </c>
      <c r="F29" s="7">
        <f t="shared" si="0"/>
        <v>1.78</v>
      </c>
      <c r="G29" s="7">
        <f t="shared" si="1"/>
        <v>4406.71</v>
      </c>
      <c r="I29" s="8">
        <f t="shared" si="2"/>
        <v>1.78</v>
      </c>
      <c r="J29" s="67"/>
      <c r="K29" s="68"/>
      <c r="L29" s="10">
        <v>1.78</v>
      </c>
    </row>
    <row r="30" spans="1:12" s="1" customFormat="1" ht="22.5" x14ac:dyDescent="0.25">
      <c r="A30" s="6">
        <v>7</v>
      </c>
      <c r="B30" s="6"/>
      <c r="C30" s="5" t="s">
        <v>99</v>
      </c>
      <c r="D30" s="6"/>
      <c r="E30" s="7"/>
      <c r="F30" s="7"/>
      <c r="G30" s="7"/>
      <c r="I30" s="8"/>
      <c r="J30" s="67"/>
      <c r="K30" s="68"/>
      <c r="L30" s="10"/>
    </row>
    <row r="31" spans="1:12" s="1" customFormat="1" ht="20.25" x14ac:dyDescent="0.25">
      <c r="A31" s="6" t="s">
        <v>48</v>
      </c>
      <c r="B31" s="6">
        <v>72942</v>
      </c>
      <c r="C31" s="5" t="s">
        <v>68</v>
      </c>
      <c r="D31" s="6" t="s">
        <v>66</v>
      </c>
      <c r="E31" s="7">
        <v>1776.03</v>
      </c>
      <c r="F31" s="7">
        <f t="shared" si="0"/>
        <v>1.49</v>
      </c>
      <c r="G31" s="7">
        <f t="shared" si="1"/>
        <v>2646.28</v>
      </c>
      <c r="I31" s="8">
        <f t="shared" si="2"/>
        <v>1.49</v>
      </c>
      <c r="J31" s="67"/>
      <c r="K31" s="68"/>
      <c r="L31" s="10">
        <v>1.49</v>
      </c>
    </row>
    <row r="32" spans="1:12" s="1" customFormat="1" ht="22.5" x14ac:dyDescent="0.25">
      <c r="A32" s="6" t="s">
        <v>78</v>
      </c>
      <c r="B32" s="6">
        <v>72965</v>
      </c>
      <c r="C32" s="5" t="s">
        <v>69</v>
      </c>
      <c r="D32" s="6" t="s">
        <v>70</v>
      </c>
      <c r="E32" s="7">
        <v>155.4</v>
      </c>
      <c r="F32" s="7">
        <f t="shared" si="0"/>
        <v>213.96</v>
      </c>
      <c r="G32" s="7">
        <f t="shared" si="1"/>
        <v>33249.379999999997</v>
      </c>
      <c r="I32" s="8">
        <f t="shared" si="2"/>
        <v>213.96</v>
      </c>
      <c r="J32" s="67"/>
      <c r="K32" s="68"/>
      <c r="L32" s="10">
        <v>213.96</v>
      </c>
    </row>
    <row r="33" spans="1:12" s="1" customFormat="1" ht="22.5" x14ac:dyDescent="0.25">
      <c r="A33" s="6" t="s">
        <v>100</v>
      </c>
      <c r="B33" s="6">
        <v>83357</v>
      </c>
      <c r="C33" s="5" t="s">
        <v>92</v>
      </c>
      <c r="D33" s="6" t="s">
        <v>72</v>
      </c>
      <c r="E33" s="7">
        <v>1554.03</v>
      </c>
      <c r="F33" s="7">
        <f t="shared" si="0"/>
        <v>1.02</v>
      </c>
      <c r="G33" s="7">
        <f t="shared" si="1"/>
        <v>1585.11</v>
      </c>
      <c r="I33" s="8">
        <f t="shared" si="2"/>
        <v>1.02</v>
      </c>
      <c r="J33" s="67"/>
      <c r="K33" s="68"/>
      <c r="L33" s="10">
        <v>1.02</v>
      </c>
    </row>
    <row r="34" spans="1:12" s="1" customFormat="1" ht="22.5" x14ac:dyDescent="0.25">
      <c r="A34" s="6">
        <v>8</v>
      </c>
      <c r="B34" s="6"/>
      <c r="C34" s="5" t="s">
        <v>101</v>
      </c>
      <c r="D34" s="6"/>
      <c r="E34" s="7"/>
      <c r="F34" s="7"/>
      <c r="G34" s="7"/>
      <c r="I34" s="8"/>
      <c r="J34" s="67"/>
      <c r="K34" s="68"/>
      <c r="L34" s="10"/>
    </row>
    <row r="35" spans="1:12" s="1" customFormat="1" ht="20.25" x14ac:dyDescent="0.25">
      <c r="A35" s="6" t="s">
        <v>49</v>
      </c>
      <c r="B35" s="6">
        <v>72942</v>
      </c>
      <c r="C35" s="5" t="s">
        <v>68</v>
      </c>
      <c r="D35" s="6" t="s">
        <v>66</v>
      </c>
      <c r="E35" s="7">
        <v>699.65</v>
      </c>
      <c r="F35" s="7">
        <f t="shared" si="0"/>
        <v>1.49</v>
      </c>
      <c r="G35" s="7">
        <f t="shared" si="1"/>
        <v>1042.48</v>
      </c>
      <c r="I35" s="8">
        <f t="shared" si="2"/>
        <v>1.49</v>
      </c>
      <c r="J35" s="67"/>
      <c r="K35" s="68"/>
      <c r="L35" s="10">
        <v>1.49</v>
      </c>
    </row>
    <row r="36" spans="1:12" s="1" customFormat="1" ht="22.5" x14ac:dyDescent="0.25">
      <c r="A36" s="6" t="s">
        <v>102</v>
      </c>
      <c r="B36" s="6">
        <v>72965</v>
      </c>
      <c r="C36" s="5" t="s">
        <v>69</v>
      </c>
      <c r="D36" s="6" t="s">
        <v>70</v>
      </c>
      <c r="E36" s="7">
        <v>43.73</v>
      </c>
      <c r="F36" s="7">
        <f t="shared" si="0"/>
        <v>213.96</v>
      </c>
      <c r="G36" s="7">
        <f t="shared" si="1"/>
        <v>9356.4699999999993</v>
      </c>
      <c r="I36" s="8">
        <f t="shared" si="2"/>
        <v>213.96</v>
      </c>
      <c r="J36" s="67"/>
      <c r="K36" s="68"/>
      <c r="L36" s="10">
        <v>213.96</v>
      </c>
    </row>
    <row r="37" spans="1:12" s="1" customFormat="1" ht="22.5" x14ac:dyDescent="0.25">
      <c r="A37" s="6" t="s">
        <v>103</v>
      </c>
      <c r="B37" s="6">
        <v>83357</v>
      </c>
      <c r="C37" s="5" t="s">
        <v>71</v>
      </c>
      <c r="D37" s="6" t="s">
        <v>72</v>
      </c>
      <c r="E37" s="7">
        <v>437.28</v>
      </c>
      <c r="F37" s="7">
        <f t="shared" si="0"/>
        <v>1.02</v>
      </c>
      <c r="G37" s="7">
        <f t="shared" si="1"/>
        <v>446.03</v>
      </c>
      <c r="I37" s="8">
        <f t="shared" si="2"/>
        <v>1.02</v>
      </c>
      <c r="J37" s="67"/>
      <c r="K37" s="68"/>
      <c r="L37" s="10">
        <v>1.02</v>
      </c>
    </row>
    <row r="38" spans="1:12" s="1" customFormat="1" ht="22.5" x14ac:dyDescent="0.25">
      <c r="A38" s="6">
        <v>9</v>
      </c>
      <c r="B38" s="6"/>
      <c r="C38" s="5" t="s">
        <v>104</v>
      </c>
      <c r="D38" s="6"/>
      <c r="E38" s="7"/>
      <c r="F38" s="7"/>
      <c r="G38" s="7"/>
      <c r="I38" s="8"/>
      <c r="J38" s="67"/>
      <c r="K38" s="68"/>
      <c r="L38" s="10"/>
    </row>
    <row r="39" spans="1:12" s="1" customFormat="1" ht="22.5" x14ac:dyDescent="0.25">
      <c r="A39" s="6" t="s">
        <v>50</v>
      </c>
      <c r="B39" s="6" t="s">
        <v>76</v>
      </c>
      <c r="C39" s="5" t="s">
        <v>74</v>
      </c>
      <c r="D39" s="6" t="s">
        <v>66</v>
      </c>
      <c r="E39" s="7">
        <v>68.22</v>
      </c>
      <c r="F39" s="7">
        <f t="shared" si="0"/>
        <v>19.2</v>
      </c>
      <c r="G39" s="7">
        <f t="shared" si="1"/>
        <v>1309.82</v>
      </c>
      <c r="I39" s="8">
        <f t="shared" si="2"/>
        <v>19.2</v>
      </c>
      <c r="J39" s="67"/>
      <c r="K39" s="68"/>
      <c r="L39" s="10">
        <v>19.2</v>
      </c>
    </row>
    <row r="40" spans="1:12" s="1" customFormat="1" ht="20.25" x14ac:dyDescent="0.25">
      <c r="A40" s="6" t="s">
        <v>57</v>
      </c>
      <c r="B40" s="6" t="s">
        <v>132</v>
      </c>
      <c r="C40" s="5" t="s">
        <v>97</v>
      </c>
      <c r="D40" s="6" t="s">
        <v>73</v>
      </c>
      <c r="E40" s="7">
        <v>20</v>
      </c>
      <c r="F40" s="7">
        <f t="shared" si="0"/>
        <v>38.33</v>
      </c>
      <c r="G40" s="7">
        <f t="shared" si="1"/>
        <v>766.6</v>
      </c>
      <c r="I40" s="8">
        <f t="shared" si="2"/>
        <v>38.33</v>
      </c>
      <c r="J40" s="67"/>
      <c r="K40" s="68"/>
      <c r="L40" s="10">
        <v>38.33</v>
      </c>
    </row>
    <row r="41" spans="1:12" s="1" customFormat="1" ht="20.25" x14ac:dyDescent="0.25">
      <c r="A41" s="6"/>
      <c r="B41" s="6"/>
      <c r="C41" s="5"/>
      <c r="D41" s="6"/>
      <c r="E41" s="7"/>
      <c r="F41" s="7"/>
      <c r="G41" s="7"/>
      <c r="I41" s="8"/>
      <c r="J41" s="67"/>
      <c r="K41" s="68"/>
      <c r="L41" s="10"/>
    </row>
    <row r="42" spans="1:12" s="1" customFormat="1" ht="22.5" x14ac:dyDescent="0.25">
      <c r="A42" s="6">
        <v>10</v>
      </c>
      <c r="B42" s="6"/>
      <c r="C42" s="5" t="s">
        <v>105</v>
      </c>
      <c r="D42" s="6"/>
      <c r="E42" s="7"/>
      <c r="F42" s="7"/>
      <c r="G42" s="7"/>
      <c r="I42" s="8"/>
      <c r="J42" s="67"/>
      <c r="K42" s="68"/>
      <c r="L42" s="10"/>
    </row>
    <row r="43" spans="1:12" s="1" customFormat="1" ht="20.25" x14ac:dyDescent="0.25">
      <c r="A43" s="6" t="s">
        <v>106</v>
      </c>
      <c r="B43" s="6" t="s">
        <v>75</v>
      </c>
      <c r="C43" s="5" t="s">
        <v>67</v>
      </c>
      <c r="D43" s="6" t="s">
        <v>66</v>
      </c>
      <c r="E43" s="7">
        <v>2256.8200000000002</v>
      </c>
      <c r="F43" s="7">
        <f t="shared" si="0"/>
        <v>1.78</v>
      </c>
      <c r="G43" s="7">
        <f t="shared" si="1"/>
        <v>4017.14</v>
      </c>
      <c r="I43" s="8">
        <f t="shared" si="2"/>
        <v>1.78</v>
      </c>
      <c r="J43" s="67"/>
      <c r="K43" s="68"/>
      <c r="L43" s="10">
        <v>1.78</v>
      </c>
    </row>
    <row r="44" spans="1:12" s="1" customFormat="1" ht="22.5" x14ac:dyDescent="0.25">
      <c r="A44" s="6">
        <v>11</v>
      </c>
      <c r="B44" s="6"/>
      <c r="C44" s="5" t="s">
        <v>107</v>
      </c>
      <c r="D44" s="6"/>
      <c r="E44" s="7"/>
      <c r="F44" s="7"/>
      <c r="G44" s="7"/>
      <c r="I44" s="8"/>
      <c r="J44" s="67"/>
      <c r="K44" s="68"/>
      <c r="L44" s="10"/>
    </row>
    <row r="45" spans="1:12" s="1" customFormat="1" ht="20.25" x14ac:dyDescent="0.25">
      <c r="A45" s="6" t="s">
        <v>33</v>
      </c>
      <c r="B45" s="6">
        <v>72942</v>
      </c>
      <c r="C45" s="5" t="s">
        <v>68</v>
      </c>
      <c r="D45" s="6" t="s">
        <v>66</v>
      </c>
      <c r="E45" s="7">
        <v>1647.05</v>
      </c>
      <c r="F45" s="7">
        <f t="shared" si="0"/>
        <v>1.49</v>
      </c>
      <c r="G45" s="7">
        <f t="shared" si="1"/>
        <v>2454.1</v>
      </c>
      <c r="I45" s="8">
        <f t="shared" si="2"/>
        <v>1.49</v>
      </c>
      <c r="J45" s="67"/>
      <c r="K45" s="68"/>
      <c r="L45" s="10">
        <v>1.49</v>
      </c>
    </row>
    <row r="46" spans="1:12" s="1" customFormat="1" ht="22.5" x14ac:dyDescent="0.25">
      <c r="A46" s="6" t="s">
        <v>108</v>
      </c>
      <c r="B46" s="6">
        <v>72965</v>
      </c>
      <c r="C46" s="5" t="s">
        <v>69</v>
      </c>
      <c r="D46" s="6" t="s">
        <v>70</v>
      </c>
      <c r="E46" s="7">
        <v>144.12</v>
      </c>
      <c r="F46" s="7">
        <f t="shared" si="0"/>
        <v>213.96</v>
      </c>
      <c r="G46" s="7">
        <f t="shared" si="1"/>
        <v>30835.919999999998</v>
      </c>
      <c r="I46" s="8">
        <f t="shared" si="2"/>
        <v>213.96</v>
      </c>
      <c r="J46" s="67"/>
      <c r="K46" s="68"/>
      <c r="L46" s="10">
        <v>213.96</v>
      </c>
    </row>
    <row r="47" spans="1:12" s="1" customFormat="1" ht="22.5" x14ac:dyDescent="0.25">
      <c r="A47" s="6" t="s">
        <v>109</v>
      </c>
      <c r="B47" s="6">
        <v>83357</v>
      </c>
      <c r="C47" s="5" t="s">
        <v>92</v>
      </c>
      <c r="D47" s="6" t="s">
        <v>72</v>
      </c>
      <c r="E47" s="7">
        <v>1441.17</v>
      </c>
      <c r="F47" s="7">
        <f t="shared" si="0"/>
        <v>1.02</v>
      </c>
      <c r="G47" s="7">
        <f t="shared" si="1"/>
        <v>1469.99</v>
      </c>
      <c r="I47" s="8">
        <f t="shared" si="2"/>
        <v>1.02</v>
      </c>
      <c r="J47" s="67"/>
      <c r="K47" s="68"/>
      <c r="L47" s="10">
        <v>1.02</v>
      </c>
    </row>
    <row r="48" spans="1:12" s="1" customFormat="1" ht="22.5" x14ac:dyDescent="0.25">
      <c r="A48" s="6">
        <v>12</v>
      </c>
      <c r="B48" s="6"/>
      <c r="C48" s="5" t="s">
        <v>110</v>
      </c>
      <c r="D48" s="6"/>
      <c r="E48" s="7"/>
      <c r="F48" s="7"/>
      <c r="G48" s="7"/>
      <c r="I48" s="8"/>
      <c r="J48" s="67"/>
      <c r="K48" s="68"/>
      <c r="L48" s="10"/>
    </row>
    <row r="49" spans="1:12" s="1" customFormat="1" ht="20.25" x14ac:dyDescent="0.25">
      <c r="A49" s="6" t="s">
        <v>34</v>
      </c>
      <c r="B49" s="6">
        <v>72942</v>
      </c>
      <c r="C49" s="5" t="s">
        <v>68</v>
      </c>
      <c r="D49" s="6" t="s">
        <v>66</v>
      </c>
      <c r="E49" s="7">
        <v>609.77</v>
      </c>
      <c r="F49" s="7">
        <f t="shared" si="0"/>
        <v>1.49</v>
      </c>
      <c r="G49" s="7">
        <f t="shared" si="1"/>
        <v>908.56</v>
      </c>
      <c r="I49" s="8">
        <f t="shared" si="2"/>
        <v>1.49</v>
      </c>
      <c r="J49" s="67"/>
      <c r="K49" s="68"/>
      <c r="L49" s="10">
        <v>1.49</v>
      </c>
    </row>
    <row r="50" spans="1:12" s="1" customFormat="1" ht="22.5" x14ac:dyDescent="0.25">
      <c r="A50" s="6" t="s">
        <v>35</v>
      </c>
      <c r="B50" s="6">
        <v>72965</v>
      </c>
      <c r="C50" s="5" t="s">
        <v>69</v>
      </c>
      <c r="D50" s="6" t="s">
        <v>70</v>
      </c>
      <c r="E50" s="7">
        <v>38.11</v>
      </c>
      <c r="F50" s="7">
        <f t="shared" si="0"/>
        <v>213.96</v>
      </c>
      <c r="G50" s="7">
        <f t="shared" si="1"/>
        <v>8154.02</v>
      </c>
      <c r="I50" s="8">
        <f t="shared" si="2"/>
        <v>213.96</v>
      </c>
      <c r="J50" s="67"/>
      <c r="K50" s="68"/>
      <c r="L50" s="10">
        <v>213.96</v>
      </c>
    </row>
    <row r="51" spans="1:12" s="1" customFormat="1" ht="22.5" x14ac:dyDescent="0.25">
      <c r="A51" s="6" t="s">
        <v>58</v>
      </c>
      <c r="B51" s="6">
        <v>83357</v>
      </c>
      <c r="C51" s="5" t="s">
        <v>71</v>
      </c>
      <c r="D51" s="6" t="s">
        <v>72</v>
      </c>
      <c r="E51" s="7">
        <v>381.11</v>
      </c>
      <c r="F51" s="7">
        <f t="shared" si="0"/>
        <v>1.02</v>
      </c>
      <c r="G51" s="7">
        <f t="shared" si="1"/>
        <v>388.73</v>
      </c>
      <c r="I51" s="8">
        <f t="shared" si="2"/>
        <v>1.02</v>
      </c>
      <c r="J51" s="67"/>
      <c r="K51" s="68"/>
      <c r="L51" s="10">
        <v>1.02</v>
      </c>
    </row>
    <row r="52" spans="1:12" s="1" customFormat="1" ht="22.5" x14ac:dyDescent="0.25">
      <c r="A52" s="6">
        <v>13</v>
      </c>
      <c r="B52" s="6"/>
      <c r="C52" s="5" t="s">
        <v>111</v>
      </c>
      <c r="D52" s="6"/>
      <c r="E52" s="7"/>
      <c r="F52" s="7"/>
      <c r="G52" s="7"/>
      <c r="I52" s="8"/>
      <c r="J52" s="67"/>
      <c r="K52" s="68"/>
      <c r="L52" s="10"/>
    </row>
    <row r="53" spans="1:12" s="1" customFormat="1" ht="22.5" x14ac:dyDescent="0.25">
      <c r="A53" s="6" t="s">
        <v>51</v>
      </c>
      <c r="B53" s="6" t="s">
        <v>76</v>
      </c>
      <c r="C53" s="5" t="s">
        <v>74</v>
      </c>
      <c r="D53" s="6" t="s">
        <v>66</v>
      </c>
      <c r="E53" s="7">
        <v>76.72</v>
      </c>
      <c r="F53" s="7">
        <f t="shared" si="0"/>
        <v>19.2</v>
      </c>
      <c r="G53" s="7">
        <f t="shared" si="1"/>
        <v>1473.02</v>
      </c>
      <c r="I53" s="8">
        <f t="shared" si="2"/>
        <v>19.2</v>
      </c>
      <c r="J53" s="67"/>
      <c r="K53" s="68"/>
      <c r="L53" s="10">
        <v>19.2</v>
      </c>
    </row>
    <row r="54" spans="1:12" s="1" customFormat="1" ht="20.25" x14ac:dyDescent="0.25">
      <c r="A54" s="6" t="s">
        <v>59</v>
      </c>
      <c r="B54" s="6" t="s">
        <v>132</v>
      </c>
      <c r="C54" s="5" t="s">
        <v>97</v>
      </c>
      <c r="D54" s="6" t="s">
        <v>73</v>
      </c>
      <c r="E54" s="7">
        <v>76</v>
      </c>
      <c r="F54" s="7">
        <f t="shared" si="0"/>
        <v>38.33</v>
      </c>
      <c r="G54" s="7">
        <f t="shared" si="1"/>
        <v>2913.08</v>
      </c>
      <c r="I54" s="8">
        <f t="shared" si="2"/>
        <v>38.33</v>
      </c>
      <c r="J54" s="67"/>
      <c r="K54" s="68"/>
      <c r="L54" s="10">
        <v>38.33</v>
      </c>
    </row>
    <row r="55" spans="1:12" s="1" customFormat="1" ht="20.25" x14ac:dyDescent="0.25">
      <c r="A55" s="6"/>
      <c r="B55" s="6"/>
      <c r="C55" s="5"/>
      <c r="D55" s="6"/>
      <c r="E55" s="7"/>
      <c r="F55" s="7"/>
      <c r="G55" s="7"/>
      <c r="I55" s="8"/>
      <c r="J55" s="67"/>
      <c r="K55" s="68"/>
      <c r="L55" s="10"/>
    </row>
    <row r="56" spans="1:12" s="1" customFormat="1" ht="22.5" x14ac:dyDescent="0.25">
      <c r="A56" s="6">
        <v>14</v>
      </c>
      <c r="B56" s="6"/>
      <c r="C56" s="5" t="s">
        <v>112</v>
      </c>
      <c r="D56" s="6"/>
      <c r="E56" s="7"/>
      <c r="F56" s="7"/>
      <c r="G56" s="7"/>
      <c r="I56" s="8"/>
      <c r="J56" s="67"/>
      <c r="K56" s="68"/>
      <c r="L56" s="10"/>
    </row>
    <row r="57" spans="1:12" s="1" customFormat="1" ht="20.25" x14ac:dyDescent="0.25">
      <c r="A57" s="6" t="s">
        <v>52</v>
      </c>
      <c r="B57" s="6" t="s">
        <v>75</v>
      </c>
      <c r="C57" s="5" t="s">
        <v>67</v>
      </c>
      <c r="D57" s="6" t="s">
        <v>66</v>
      </c>
      <c r="E57" s="7">
        <v>1544.92</v>
      </c>
      <c r="F57" s="7">
        <f t="shared" si="0"/>
        <v>1.78</v>
      </c>
      <c r="G57" s="7">
        <f t="shared" si="1"/>
        <v>2749.96</v>
      </c>
      <c r="I57" s="8">
        <f t="shared" si="2"/>
        <v>1.78</v>
      </c>
      <c r="J57" s="67"/>
      <c r="K57" s="68"/>
      <c r="L57" s="10">
        <v>1.78</v>
      </c>
    </row>
    <row r="58" spans="1:12" s="1" customFormat="1" ht="22.5" x14ac:dyDescent="0.25">
      <c r="A58" s="6">
        <v>15</v>
      </c>
      <c r="B58" s="6"/>
      <c r="C58" s="5" t="s">
        <v>113</v>
      </c>
      <c r="D58" s="6"/>
      <c r="E58" s="7"/>
      <c r="F58" s="7"/>
      <c r="G58" s="7"/>
      <c r="I58" s="8"/>
      <c r="J58" s="67"/>
      <c r="K58" s="68"/>
      <c r="L58" s="10"/>
    </row>
    <row r="59" spans="1:12" s="1" customFormat="1" ht="20.25" x14ac:dyDescent="0.25">
      <c r="A59" s="6" t="s">
        <v>53</v>
      </c>
      <c r="B59" s="6">
        <v>72942</v>
      </c>
      <c r="C59" s="5" t="s">
        <v>68</v>
      </c>
      <c r="D59" s="6" t="s">
        <v>66</v>
      </c>
      <c r="E59" s="7">
        <v>1544.92</v>
      </c>
      <c r="F59" s="7">
        <f t="shared" si="0"/>
        <v>1.49</v>
      </c>
      <c r="G59" s="7">
        <f t="shared" si="1"/>
        <v>2301.9299999999998</v>
      </c>
      <c r="I59" s="8">
        <f t="shared" si="2"/>
        <v>1.49</v>
      </c>
      <c r="J59" s="67"/>
      <c r="K59" s="68"/>
      <c r="L59" s="10">
        <v>1.49</v>
      </c>
    </row>
    <row r="60" spans="1:12" s="1" customFormat="1" ht="22.5" x14ac:dyDescent="0.25">
      <c r="A60" s="6" t="s">
        <v>54</v>
      </c>
      <c r="B60" s="6">
        <v>72965</v>
      </c>
      <c r="C60" s="5" t="s">
        <v>69</v>
      </c>
      <c r="D60" s="6" t="s">
        <v>70</v>
      </c>
      <c r="E60" s="7">
        <v>135.18</v>
      </c>
      <c r="F60" s="7">
        <f t="shared" si="0"/>
        <v>213.96</v>
      </c>
      <c r="G60" s="7">
        <f t="shared" si="1"/>
        <v>28923.11</v>
      </c>
      <c r="I60" s="8">
        <f t="shared" si="2"/>
        <v>213.96</v>
      </c>
      <c r="J60" s="67"/>
      <c r="K60" s="68"/>
      <c r="L60" s="10">
        <v>213.96</v>
      </c>
    </row>
    <row r="61" spans="1:12" s="1" customFormat="1" ht="22.5" x14ac:dyDescent="0.25">
      <c r="A61" s="6" t="s">
        <v>114</v>
      </c>
      <c r="B61" s="6">
        <v>83357</v>
      </c>
      <c r="C61" s="5" t="s">
        <v>92</v>
      </c>
      <c r="D61" s="6" t="s">
        <v>72</v>
      </c>
      <c r="E61" s="7">
        <v>1351.81</v>
      </c>
      <c r="F61" s="7">
        <f t="shared" si="0"/>
        <v>1.02</v>
      </c>
      <c r="G61" s="7">
        <f t="shared" si="1"/>
        <v>1378.85</v>
      </c>
      <c r="I61" s="8">
        <f t="shared" si="2"/>
        <v>1.02</v>
      </c>
      <c r="J61" s="67"/>
      <c r="K61" s="68"/>
      <c r="L61" s="10">
        <v>1.02</v>
      </c>
    </row>
    <row r="62" spans="1:12" s="1" customFormat="1" ht="22.5" x14ac:dyDescent="0.25">
      <c r="A62" s="6">
        <v>16</v>
      </c>
      <c r="B62" s="6"/>
      <c r="C62" s="5" t="s">
        <v>115</v>
      </c>
      <c r="D62" s="6"/>
      <c r="E62" s="7"/>
      <c r="F62" s="7"/>
      <c r="G62" s="7"/>
      <c r="I62" s="8"/>
      <c r="J62" s="67"/>
      <c r="K62" s="68"/>
      <c r="L62" s="10"/>
    </row>
    <row r="63" spans="1:12" s="1" customFormat="1" ht="22.5" x14ac:dyDescent="0.25">
      <c r="A63" s="6" t="s">
        <v>116</v>
      </c>
      <c r="B63" s="6" t="s">
        <v>76</v>
      </c>
      <c r="C63" s="5" t="s">
        <v>74</v>
      </c>
      <c r="D63" s="6" t="s">
        <v>66</v>
      </c>
      <c r="E63" s="7">
        <v>52.85</v>
      </c>
      <c r="F63" s="7">
        <f t="shared" si="0"/>
        <v>19.2</v>
      </c>
      <c r="G63" s="7">
        <f t="shared" si="1"/>
        <v>1014.72</v>
      </c>
      <c r="I63" s="8">
        <f t="shared" si="2"/>
        <v>19.2</v>
      </c>
      <c r="J63" s="67"/>
      <c r="K63" s="68"/>
      <c r="L63" s="10">
        <v>19.2</v>
      </c>
    </row>
    <row r="64" spans="1:12" s="1" customFormat="1" ht="20.25" x14ac:dyDescent="0.25">
      <c r="A64" s="6"/>
      <c r="B64" s="6"/>
      <c r="C64" s="5"/>
      <c r="D64" s="6"/>
      <c r="E64" s="7"/>
      <c r="F64" s="7"/>
      <c r="G64" s="7"/>
      <c r="I64" s="8">
        <f t="shared" si="2"/>
        <v>0</v>
      </c>
      <c r="J64" s="67"/>
      <c r="K64" s="68"/>
      <c r="L64" s="10"/>
    </row>
    <row r="65" spans="1:12" s="1" customFormat="1" ht="22.5" x14ac:dyDescent="0.25">
      <c r="A65" s="6">
        <v>17</v>
      </c>
      <c r="B65" s="6"/>
      <c r="C65" s="5" t="s">
        <v>117</v>
      </c>
      <c r="D65" s="6"/>
      <c r="E65" s="7"/>
      <c r="F65" s="7"/>
      <c r="G65" s="7"/>
      <c r="I65" s="8"/>
      <c r="J65" s="67"/>
      <c r="K65" s="68"/>
      <c r="L65" s="10"/>
    </row>
    <row r="66" spans="1:12" s="1" customFormat="1" ht="20.25" x14ac:dyDescent="0.25">
      <c r="A66" s="6" t="s">
        <v>55</v>
      </c>
      <c r="B66" s="6" t="s">
        <v>75</v>
      </c>
      <c r="C66" s="5" t="s">
        <v>67</v>
      </c>
      <c r="D66" s="6" t="s">
        <v>66</v>
      </c>
      <c r="E66" s="7">
        <v>1422.45</v>
      </c>
      <c r="F66" s="7">
        <f t="shared" si="0"/>
        <v>1.78</v>
      </c>
      <c r="G66" s="7">
        <f t="shared" si="1"/>
        <v>2531.96</v>
      </c>
      <c r="I66" s="8">
        <f t="shared" si="2"/>
        <v>1.78</v>
      </c>
      <c r="J66" s="67"/>
      <c r="K66" s="68"/>
      <c r="L66" s="10">
        <v>1.78</v>
      </c>
    </row>
    <row r="67" spans="1:12" s="1" customFormat="1" ht="22.5" x14ac:dyDescent="0.25">
      <c r="A67" s="6">
        <v>18</v>
      </c>
      <c r="B67" s="6"/>
      <c r="C67" s="5" t="s">
        <v>113</v>
      </c>
      <c r="D67" s="6"/>
      <c r="E67" s="7"/>
      <c r="F67" s="7">
        <f t="shared" si="0"/>
        <v>0</v>
      </c>
      <c r="G67" s="7">
        <f t="shared" si="1"/>
        <v>0</v>
      </c>
      <c r="I67" s="8"/>
      <c r="J67" s="67"/>
      <c r="K67" s="68"/>
      <c r="L67" s="10"/>
    </row>
    <row r="68" spans="1:12" s="1" customFormat="1" ht="20.25" x14ac:dyDescent="0.25">
      <c r="A68" s="6" t="s">
        <v>79</v>
      </c>
      <c r="B68" s="6">
        <v>72942</v>
      </c>
      <c r="C68" s="5" t="s">
        <v>68</v>
      </c>
      <c r="D68" s="6" t="s">
        <v>66</v>
      </c>
      <c r="E68" s="7">
        <v>1422.45</v>
      </c>
      <c r="F68" s="7">
        <f t="shared" si="0"/>
        <v>1.49</v>
      </c>
      <c r="G68" s="7">
        <f t="shared" si="1"/>
        <v>2119.4499999999998</v>
      </c>
      <c r="I68" s="8">
        <f t="shared" si="2"/>
        <v>1.49</v>
      </c>
      <c r="J68" s="67"/>
      <c r="K68" s="68"/>
      <c r="L68" s="10">
        <v>1.49</v>
      </c>
    </row>
    <row r="69" spans="1:12" s="1" customFormat="1" ht="22.5" x14ac:dyDescent="0.25">
      <c r="A69" s="6" t="s">
        <v>80</v>
      </c>
      <c r="B69" s="6">
        <v>72965</v>
      </c>
      <c r="C69" s="5" t="s">
        <v>69</v>
      </c>
      <c r="D69" s="6" t="s">
        <v>70</v>
      </c>
      <c r="E69" s="7">
        <v>124.46</v>
      </c>
      <c r="F69" s="7">
        <f t="shared" si="0"/>
        <v>213.96</v>
      </c>
      <c r="G69" s="7">
        <f t="shared" si="1"/>
        <v>26629.46</v>
      </c>
      <c r="I69" s="8">
        <f t="shared" si="2"/>
        <v>213.96</v>
      </c>
      <c r="J69" s="67"/>
      <c r="K69" s="68"/>
      <c r="L69" s="10">
        <v>213.96</v>
      </c>
    </row>
    <row r="70" spans="1:12" s="1" customFormat="1" ht="22.5" x14ac:dyDescent="0.25">
      <c r="A70" s="6" t="s">
        <v>81</v>
      </c>
      <c r="B70" s="6">
        <v>83357</v>
      </c>
      <c r="C70" s="5" t="s">
        <v>92</v>
      </c>
      <c r="D70" s="6" t="s">
        <v>72</v>
      </c>
      <c r="E70" s="7">
        <v>1244.6400000000001</v>
      </c>
      <c r="F70" s="7">
        <f t="shared" si="0"/>
        <v>1.02</v>
      </c>
      <c r="G70" s="7">
        <f t="shared" si="1"/>
        <v>1269.53</v>
      </c>
      <c r="I70" s="8">
        <f t="shared" si="2"/>
        <v>1.02</v>
      </c>
      <c r="J70" s="67"/>
      <c r="K70" s="68"/>
      <c r="L70" s="10">
        <v>1.02</v>
      </c>
    </row>
    <row r="71" spans="1:12" s="1" customFormat="1" ht="22.5" x14ac:dyDescent="0.25">
      <c r="A71" s="6">
        <v>19</v>
      </c>
      <c r="B71" s="6"/>
      <c r="C71" s="5" t="s">
        <v>118</v>
      </c>
      <c r="D71" s="6"/>
      <c r="E71" s="7"/>
      <c r="F71" s="7"/>
      <c r="G71" s="7"/>
      <c r="I71" s="8"/>
      <c r="J71" s="67"/>
      <c r="K71" s="68"/>
      <c r="L71" s="10"/>
    </row>
    <row r="72" spans="1:12" s="1" customFormat="1" ht="22.5" x14ac:dyDescent="0.25">
      <c r="A72" s="6" t="s">
        <v>82</v>
      </c>
      <c r="B72" s="6" t="s">
        <v>76</v>
      </c>
      <c r="C72" s="5" t="s">
        <v>74</v>
      </c>
      <c r="D72" s="6" t="s">
        <v>66</v>
      </c>
      <c r="E72" s="7">
        <v>78.77</v>
      </c>
      <c r="F72" s="7">
        <f t="shared" ref="F72:F90" si="3">ROUND(I72,2)</f>
        <v>19.2</v>
      </c>
      <c r="G72" s="7">
        <f t="shared" ref="G72:G90" si="4">ROUND(F72*E72,2)</f>
        <v>1512.38</v>
      </c>
      <c r="I72" s="8">
        <f t="shared" si="2"/>
        <v>19.2</v>
      </c>
      <c r="J72" s="67"/>
      <c r="K72" s="68"/>
      <c r="L72" s="10">
        <v>19.2</v>
      </c>
    </row>
    <row r="73" spans="1:12" s="1" customFormat="1" ht="20.25" x14ac:dyDescent="0.25">
      <c r="A73" s="6"/>
      <c r="B73" s="6"/>
      <c r="C73" s="5"/>
      <c r="D73" s="6"/>
      <c r="E73" s="7"/>
      <c r="F73" s="7"/>
      <c r="G73" s="7"/>
      <c r="I73" s="8"/>
      <c r="J73" s="67"/>
      <c r="K73" s="68"/>
      <c r="L73" s="10"/>
    </row>
    <row r="74" spans="1:12" s="1" customFormat="1" ht="22.5" x14ac:dyDescent="0.25">
      <c r="A74" s="6">
        <v>20</v>
      </c>
      <c r="B74" s="6"/>
      <c r="C74" s="5" t="s">
        <v>119</v>
      </c>
      <c r="D74" s="6"/>
      <c r="E74" s="7"/>
      <c r="F74" s="7"/>
      <c r="G74" s="7"/>
      <c r="I74" s="8"/>
      <c r="J74" s="67"/>
      <c r="K74" s="68"/>
      <c r="L74" s="10"/>
    </row>
    <row r="75" spans="1:12" s="1" customFormat="1" ht="20.25" x14ac:dyDescent="0.25">
      <c r="A75" s="6" t="s">
        <v>83</v>
      </c>
      <c r="B75" s="6" t="s">
        <v>75</v>
      </c>
      <c r="C75" s="5" t="s">
        <v>67</v>
      </c>
      <c r="D75" s="6" t="s">
        <v>66</v>
      </c>
      <c r="E75" s="7">
        <v>2093.5</v>
      </c>
      <c r="F75" s="7">
        <f t="shared" si="3"/>
        <v>1.78</v>
      </c>
      <c r="G75" s="7">
        <f t="shared" si="4"/>
        <v>3726.43</v>
      </c>
      <c r="I75" s="8">
        <f t="shared" ref="I75:I90" si="5">ROUND(L75-(L75*$K$10),2)</f>
        <v>1.78</v>
      </c>
      <c r="J75" s="67"/>
      <c r="K75" s="68"/>
      <c r="L75" s="10">
        <v>1.78</v>
      </c>
    </row>
    <row r="76" spans="1:12" s="1" customFormat="1" ht="22.5" x14ac:dyDescent="0.25">
      <c r="A76" s="6">
        <v>21</v>
      </c>
      <c r="B76" s="6"/>
      <c r="C76" s="5" t="s">
        <v>120</v>
      </c>
      <c r="D76" s="6"/>
      <c r="E76" s="7"/>
      <c r="F76" s="7"/>
      <c r="G76" s="7"/>
      <c r="I76" s="8"/>
      <c r="J76" s="67"/>
      <c r="K76" s="68"/>
      <c r="L76" s="10"/>
    </row>
    <row r="77" spans="1:12" s="1" customFormat="1" ht="20.25" x14ac:dyDescent="0.25">
      <c r="A77" s="6" t="s">
        <v>84</v>
      </c>
      <c r="B77" s="6">
        <v>72942</v>
      </c>
      <c r="C77" s="5" t="s">
        <v>68</v>
      </c>
      <c r="D77" s="6" t="s">
        <v>66</v>
      </c>
      <c r="E77" s="7">
        <v>2093.5</v>
      </c>
      <c r="F77" s="7">
        <f t="shared" si="3"/>
        <v>1.49</v>
      </c>
      <c r="G77" s="7">
        <f t="shared" si="4"/>
        <v>3119.32</v>
      </c>
      <c r="I77" s="8">
        <f t="shared" si="5"/>
        <v>1.49</v>
      </c>
      <c r="J77" s="67"/>
      <c r="K77" s="68"/>
      <c r="L77" s="10">
        <v>1.49</v>
      </c>
    </row>
    <row r="78" spans="1:12" s="1" customFormat="1" ht="22.5" x14ac:dyDescent="0.25">
      <c r="A78" s="6" t="s">
        <v>121</v>
      </c>
      <c r="B78" s="6">
        <v>72965</v>
      </c>
      <c r="C78" s="5" t="s">
        <v>69</v>
      </c>
      <c r="D78" s="6" t="s">
        <v>70</v>
      </c>
      <c r="E78" s="7">
        <v>183.18</v>
      </c>
      <c r="F78" s="7">
        <f t="shared" si="3"/>
        <v>213.96</v>
      </c>
      <c r="G78" s="7">
        <f t="shared" si="4"/>
        <v>39193.19</v>
      </c>
      <c r="I78" s="8">
        <f t="shared" si="5"/>
        <v>213.96</v>
      </c>
      <c r="J78" s="67"/>
      <c r="K78" s="68"/>
      <c r="L78" s="10">
        <v>213.96</v>
      </c>
    </row>
    <row r="79" spans="1:12" s="1" customFormat="1" ht="22.5" x14ac:dyDescent="0.25">
      <c r="A79" s="6" t="s">
        <v>122</v>
      </c>
      <c r="B79" s="6">
        <v>83357</v>
      </c>
      <c r="C79" s="5" t="s">
        <v>92</v>
      </c>
      <c r="D79" s="6" t="s">
        <v>72</v>
      </c>
      <c r="E79" s="7">
        <v>1831.81</v>
      </c>
      <c r="F79" s="7">
        <f t="shared" si="3"/>
        <v>1.02</v>
      </c>
      <c r="G79" s="7">
        <f t="shared" si="4"/>
        <v>1868.45</v>
      </c>
      <c r="I79" s="8">
        <f t="shared" si="5"/>
        <v>1.02</v>
      </c>
      <c r="J79" s="67"/>
      <c r="K79" s="68"/>
      <c r="L79" s="10">
        <v>1.02</v>
      </c>
    </row>
    <row r="80" spans="1:12" s="1" customFormat="1" ht="22.5" x14ac:dyDescent="0.25">
      <c r="A80" s="6">
        <v>22</v>
      </c>
      <c r="B80" s="6"/>
      <c r="C80" s="5" t="s">
        <v>123</v>
      </c>
      <c r="D80" s="6"/>
      <c r="E80" s="7"/>
      <c r="F80" s="7"/>
      <c r="G80" s="7"/>
      <c r="I80" s="8"/>
      <c r="J80" s="67"/>
      <c r="K80" s="68"/>
      <c r="L80" s="10"/>
    </row>
    <row r="81" spans="1:12" s="1" customFormat="1" ht="22.5" x14ac:dyDescent="0.25">
      <c r="A81" s="6" t="s">
        <v>85</v>
      </c>
      <c r="B81" s="6" t="s">
        <v>76</v>
      </c>
      <c r="C81" s="5" t="s">
        <v>74</v>
      </c>
      <c r="D81" s="6" t="s">
        <v>66</v>
      </c>
      <c r="E81" s="7">
        <v>52.25</v>
      </c>
      <c r="F81" s="7">
        <f t="shared" si="3"/>
        <v>19.2</v>
      </c>
      <c r="G81" s="7">
        <f t="shared" si="4"/>
        <v>1003.2</v>
      </c>
      <c r="I81" s="8">
        <f t="shared" si="5"/>
        <v>19.2</v>
      </c>
      <c r="J81" s="67"/>
      <c r="K81" s="68"/>
      <c r="L81" s="10">
        <v>19.2</v>
      </c>
    </row>
    <row r="82" spans="1:12" s="1" customFormat="1" ht="20.25" x14ac:dyDescent="0.25">
      <c r="A82" s="6"/>
      <c r="B82" s="6"/>
      <c r="C82" s="5"/>
      <c r="D82" s="6"/>
      <c r="E82" s="7"/>
      <c r="F82" s="7"/>
      <c r="G82" s="7"/>
      <c r="I82" s="8"/>
      <c r="J82" s="67"/>
      <c r="K82" s="68"/>
      <c r="L82" s="10"/>
    </row>
    <row r="83" spans="1:12" s="1" customFormat="1" ht="22.5" x14ac:dyDescent="0.25">
      <c r="A83" s="6">
        <v>23</v>
      </c>
      <c r="B83" s="6"/>
      <c r="C83" s="5" t="s">
        <v>124</v>
      </c>
      <c r="D83" s="6"/>
      <c r="E83" s="7"/>
      <c r="F83" s="7"/>
      <c r="G83" s="7"/>
      <c r="I83" s="8"/>
      <c r="J83" s="67"/>
      <c r="K83" s="68"/>
      <c r="L83" s="10"/>
    </row>
    <row r="84" spans="1:12" s="1" customFormat="1" ht="20.25" x14ac:dyDescent="0.25">
      <c r="A84" s="6" t="s">
        <v>125</v>
      </c>
      <c r="B84" s="6" t="s">
        <v>75</v>
      </c>
      <c r="C84" s="5" t="s">
        <v>67</v>
      </c>
      <c r="D84" s="6" t="s">
        <v>66</v>
      </c>
      <c r="E84" s="7">
        <v>1780.37</v>
      </c>
      <c r="F84" s="7">
        <f t="shared" si="3"/>
        <v>1.78</v>
      </c>
      <c r="G84" s="7">
        <f t="shared" si="4"/>
        <v>3169.06</v>
      </c>
      <c r="I84" s="8">
        <f t="shared" si="5"/>
        <v>1.78</v>
      </c>
      <c r="J84" s="67"/>
      <c r="K84" s="68"/>
      <c r="L84" s="10">
        <v>1.78</v>
      </c>
    </row>
    <row r="85" spans="1:12" s="1" customFormat="1" ht="22.5" x14ac:dyDescent="0.25">
      <c r="A85" s="6">
        <v>24</v>
      </c>
      <c r="B85" s="6"/>
      <c r="C85" s="5" t="s">
        <v>126</v>
      </c>
      <c r="D85" s="6"/>
      <c r="E85" s="7"/>
      <c r="F85" s="7"/>
      <c r="G85" s="7"/>
      <c r="I85" s="8"/>
      <c r="J85" s="67"/>
      <c r="K85" s="68"/>
      <c r="L85" s="10"/>
    </row>
    <row r="86" spans="1:12" s="1" customFormat="1" ht="20.25" x14ac:dyDescent="0.25">
      <c r="A86" s="6" t="s">
        <v>127</v>
      </c>
      <c r="B86" s="6">
        <v>72942</v>
      </c>
      <c r="C86" s="5" t="s">
        <v>68</v>
      </c>
      <c r="D86" s="6" t="s">
        <v>66</v>
      </c>
      <c r="E86" s="7">
        <v>1780.37</v>
      </c>
      <c r="F86" s="7">
        <f t="shared" si="3"/>
        <v>1.49</v>
      </c>
      <c r="G86" s="7">
        <f t="shared" si="4"/>
        <v>2652.75</v>
      </c>
      <c r="I86" s="8">
        <f t="shared" si="5"/>
        <v>1.49</v>
      </c>
      <c r="J86" s="67"/>
      <c r="K86" s="68"/>
      <c r="L86" s="10">
        <v>1.49</v>
      </c>
    </row>
    <row r="87" spans="1:12" s="1" customFormat="1" ht="22.5" x14ac:dyDescent="0.25">
      <c r="A87" s="6" t="s">
        <v>128</v>
      </c>
      <c r="B87" s="6">
        <v>72965</v>
      </c>
      <c r="C87" s="5" t="s">
        <v>69</v>
      </c>
      <c r="D87" s="6" t="s">
        <v>70</v>
      </c>
      <c r="E87" s="7">
        <v>155.78</v>
      </c>
      <c r="F87" s="7">
        <f t="shared" si="3"/>
        <v>213.96</v>
      </c>
      <c r="G87" s="7">
        <f t="shared" si="4"/>
        <v>33330.69</v>
      </c>
      <c r="I87" s="8">
        <f t="shared" si="5"/>
        <v>213.96</v>
      </c>
      <c r="J87" s="67"/>
      <c r="K87" s="68"/>
      <c r="L87" s="10">
        <v>213.96</v>
      </c>
    </row>
    <row r="88" spans="1:12" s="1" customFormat="1" ht="22.5" x14ac:dyDescent="0.25">
      <c r="A88" s="6" t="s">
        <v>129</v>
      </c>
      <c r="B88" s="6">
        <v>83357</v>
      </c>
      <c r="C88" s="5" t="s">
        <v>92</v>
      </c>
      <c r="D88" s="6" t="s">
        <v>72</v>
      </c>
      <c r="E88" s="7">
        <v>1557.82</v>
      </c>
      <c r="F88" s="7">
        <f t="shared" si="3"/>
        <v>1.02</v>
      </c>
      <c r="G88" s="7">
        <f t="shared" si="4"/>
        <v>1588.98</v>
      </c>
      <c r="I88" s="8">
        <f t="shared" si="5"/>
        <v>1.02</v>
      </c>
      <c r="J88" s="67"/>
      <c r="K88" s="68"/>
      <c r="L88" s="10">
        <v>1.02</v>
      </c>
    </row>
    <row r="89" spans="1:12" s="1" customFormat="1" ht="22.5" x14ac:dyDescent="0.25">
      <c r="A89" s="6">
        <v>25</v>
      </c>
      <c r="B89" s="6"/>
      <c r="C89" s="5" t="s">
        <v>130</v>
      </c>
      <c r="D89" s="6"/>
      <c r="E89" s="7"/>
      <c r="F89" s="7"/>
      <c r="G89" s="7"/>
      <c r="I89" s="8"/>
      <c r="J89" s="67"/>
      <c r="K89" s="68"/>
      <c r="L89" s="10"/>
    </row>
    <row r="90" spans="1:12" s="1" customFormat="1" ht="22.5" x14ac:dyDescent="0.25">
      <c r="A90" s="6" t="s">
        <v>131</v>
      </c>
      <c r="B90" s="6" t="s">
        <v>76</v>
      </c>
      <c r="C90" s="5" t="s">
        <v>74</v>
      </c>
      <c r="D90" s="6" t="s">
        <v>66</v>
      </c>
      <c r="E90" s="7">
        <v>94.75</v>
      </c>
      <c r="F90" s="7">
        <f t="shared" si="3"/>
        <v>19.2</v>
      </c>
      <c r="G90" s="7">
        <f t="shared" si="4"/>
        <v>1819.2</v>
      </c>
      <c r="I90" s="8">
        <f t="shared" si="5"/>
        <v>19.2</v>
      </c>
      <c r="J90" s="67"/>
      <c r="K90" s="68"/>
      <c r="L90" s="10">
        <v>19.2</v>
      </c>
    </row>
    <row r="91" spans="1:12" s="1" customFormat="1" ht="20.25" x14ac:dyDescent="0.25">
      <c r="A91" s="35"/>
      <c r="B91" s="35"/>
      <c r="C91" s="36"/>
      <c r="D91" s="35"/>
      <c r="E91" s="37"/>
      <c r="F91" s="7"/>
      <c r="G91" s="7"/>
      <c r="I91" s="8"/>
      <c r="J91" s="67"/>
      <c r="K91" s="68"/>
      <c r="L91" s="10"/>
    </row>
    <row r="92" spans="1:12" x14ac:dyDescent="0.25">
      <c r="A92" s="39" t="s">
        <v>4</v>
      </c>
      <c r="B92" s="39"/>
      <c r="C92" s="39"/>
      <c r="D92" s="39"/>
      <c r="E92" s="39"/>
      <c r="F92" s="39"/>
      <c r="G92" s="9">
        <f>SUM(G11:G90)</f>
        <v>312162.55</v>
      </c>
    </row>
    <row r="93" spans="1:12" x14ac:dyDescent="0.25">
      <c r="A93" s="43"/>
      <c r="B93" s="44"/>
      <c r="C93" s="44"/>
      <c r="D93" s="44"/>
      <c r="E93" s="44"/>
      <c r="F93" s="44"/>
      <c r="G93" s="45"/>
    </row>
    <row r="94" spans="1:12" x14ac:dyDescent="0.25">
      <c r="A94" s="43" t="s">
        <v>61</v>
      </c>
      <c r="B94" s="44"/>
      <c r="C94" s="44"/>
      <c r="D94" s="44"/>
      <c r="E94" s="44"/>
      <c r="F94" s="44"/>
      <c r="G94" s="45"/>
    </row>
    <row r="95" spans="1:12" x14ac:dyDescent="0.25">
      <c r="A95" s="43"/>
      <c r="B95" s="44"/>
      <c r="C95" s="44"/>
      <c r="D95" s="44"/>
      <c r="E95" s="44"/>
      <c r="F95" s="44"/>
      <c r="G95" s="45"/>
    </row>
    <row r="96" spans="1:12" x14ac:dyDescent="0.25">
      <c r="A96" s="43"/>
      <c r="B96" s="44"/>
      <c r="C96" s="44"/>
      <c r="D96" s="44"/>
      <c r="E96" s="44"/>
      <c r="F96" s="44"/>
      <c r="G96" s="45"/>
    </row>
    <row r="97" spans="1:7" x14ac:dyDescent="0.25">
      <c r="A97" s="43"/>
      <c r="B97" s="44"/>
      <c r="C97" s="44"/>
      <c r="D97" s="44"/>
      <c r="E97" s="44"/>
      <c r="F97" s="44"/>
      <c r="G97" s="45"/>
    </row>
    <row r="98" spans="1:7" x14ac:dyDescent="0.25">
      <c r="A98" s="43"/>
      <c r="B98" s="44"/>
      <c r="C98" s="44"/>
      <c r="D98" s="44"/>
      <c r="E98" s="44"/>
      <c r="F98" s="44"/>
      <c r="G98" s="45"/>
    </row>
  </sheetData>
  <sheetProtection password="EF6F" sheet="1" objects="1" scenarios="1" selectLockedCells="1"/>
  <mergeCells count="25">
    <mergeCell ref="K1:K9"/>
    <mergeCell ref="I2:I6"/>
    <mergeCell ref="A8:G8"/>
    <mergeCell ref="A9:G9"/>
    <mergeCell ref="A1:B1"/>
    <mergeCell ref="C1:G1"/>
    <mergeCell ref="A3:B3"/>
    <mergeCell ref="A2:B2"/>
    <mergeCell ref="C2:G2"/>
    <mergeCell ref="C3:G3"/>
    <mergeCell ref="A4:B4"/>
    <mergeCell ref="A5:B5"/>
    <mergeCell ref="A6:B6"/>
    <mergeCell ref="C4:G4"/>
    <mergeCell ref="C5:G5"/>
    <mergeCell ref="C6:G6"/>
    <mergeCell ref="A92:F92"/>
    <mergeCell ref="A7:G7"/>
    <mergeCell ref="A96:G96"/>
    <mergeCell ref="A97:G97"/>
    <mergeCell ref="A98:G98"/>
    <mergeCell ref="A93:B93"/>
    <mergeCell ref="C93:G93"/>
    <mergeCell ref="A94:G94"/>
    <mergeCell ref="A95:G95"/>
  </mergeCells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91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7"/>
  <sheetViews>
    <sheetView workbookViewId="0">
      <selection activeCell="J49" sqref="J49"/>
    </sheetView>
  </sheetViews>
  <sheetFormatPr defaultColWidth="7" defaultRowHeight="12" customHeight="1" x14ac:dyDescent="0.25"/>
  <cols>
    <col min="1" max="1" width="15" bestFit="1" customWidth="1"/>
    <col min="2" max="2" width="7" bestFit="1" customWidth="1"/>
    <col min="3" max="3" width="6" bestFit="1" customWidth="1"/>
    <col min="4" max="4" width="7" bestFit="1" customWidth="1"/>
    <col min="5" max="5" width="6" bestFit="1" customWidth="1"/>
    <col min="6" max="6" width="7" bestFit="1" customWidth="1"/>
    <col min="7" max="7" width="6" bestFit="1" customWidth="1"/>
    <col min="8" max="8" width="7" bestFit="1" customWidth="1"/>
    <col min="9" max="9" width="6" bestFit="1" customWidth="1"/>
    <col min="10" max="10" width="8.85546875" bestFit="1" customWidth="1"/>
    <col min="11" max="11" width="6" bestFit="1" customWidth="1"/>
    <col min="12" max="12" width="7" bestFit="1" customWidth="1"/>
    <col min="13" max="13" width="6" bestFit="1" customWidth="1"/>
    <col min="14" max="14" width="7" bestFit="1" customWidth="1"/>
    <col min="15" max="15" width="6" bestFit="1" customWidth="1"/>
    <col min="16" max="16" width="7" bestFit="1" customWidth="1"/>
    <col min="17" max="17" width="6" bestFit="1" customWidth="1"/>
    <col min="18" max="18" width="7" bestFit="1" customWidth="1"/>
    <col min="19" max="19" width="6" bestFit="1" customWidth="1"/>
    <col min="20" max="20" width="7" bestFit="1" customWidth="1"/>
    <col min="21" max="21" width="6" bestFit="1" customWidth="1"/>
    <col min="22" max="22" width="7" bestFit="1" customWidth="1"/>
    <col min="23" max="23" width="6" bestFit="1" customWidth="1"/>
    <col min="24" max="24" width="7" bestFit="1" customWidth="1"/>
    <col min="25" max="25" width="6" bestFit="1" customWidth="1"/>
    <col min="26" max="26" width="7" bestFit="1" customWidth="1"/>
    <col min="27" max="27" width="6" bestFit="1" customWidth="1"/>
    <col min="28" max="28" width="7" bestFit="1" customWidth="1"/>
    <col min="29" max="29" width="6" bestFit="1" customWidth="1"/>
    <col min="30" max="30" width="7" bestFit="1" customWidth="1"/>
    <col min="31" max="31" width="6" bestFit="1" customWidth="1"/>
    <col min="32" max="32" width="7" bestFit="1" customWidth="1"/>
    <col min="33" max="33" width="6" bestFit="1" customWidth="1"/>
  </cols>
  <sheetData>
    <row r="1" spans="1:33" ht="12" customHeight="1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58" t="s">
        <v>10</v>
      </c>
      <c r="M1" s="58"/>
      <c r="N1" s="59"/>
      <c r="O1" s="12"/>
      <c r="P1" s="12"/>
      <c r="Q1" s="12"/>
      <c r="R1" s="12"/>
    </row>
    <row r="2" spans="1:33" ht="12" customHeight="1" x14ac:dyDescent="0.25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spans="1:33" ht="12" customHeight="1" x14ac:dyDescent="0.25">
      <c r="A3" s="61" t="s">
        <v>11</v>
      </c>
      <c r="B3" s="61"/>
      <c r="C3" s="61"/>
      <c r="D3" s="61"/>
      <c r="E3" s="64"/>
      <c r="F3" s="60" t="str">
        <f>[1]INFORMAÇÕES!$H$9</f>
        <v>PREFEITURA MUNICIPAL DE CORONEL VIVIDA - PR</v>
      </c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</row>
    <row r="4" spans="1:33" ht="12" customHeight="1" x14ac:dyDescent="0.25">
      <c r="A4" s="56" t="s">
        <v>12</v>
      </c>
      <c r="B4" s="56"/>
      <c r="C4" s="57"/>
      <c r="D4" s="13"/>
      <c r="E4" s="13"/>
      <c r="F4" s="60" t="str">
        <f>ORÇAMENTO!A7</f>
        <v>OBJETO: RECAPE DA AVENIDA GENEROSO MARQUES E RUA IGUAÇÚ</v>
      </c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</row>
    <row r="5" spans="1:33" ht="12" customHeight="1" x14ac:dyDescent="0.25">
      <c r="A5" s="13"/>
      <c r="B5" s="13"/>
      <c r="C5" s="13"/>
      <c r="D5" s="13"/>
      <c r="E5" s="13"/>
      <c r="F5" s="14"/>
      <c r="G5" s="14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33" ht="12" customHeight="1" x14ac:dyDescent="0.25">
      <c r="A6" s="65" t="s">
        <v>13</v>
      </c>
      <c r="B6" s="54" t="s">
        <v>14</v>
      </c>
      <c r="C6" s="54"/>
      <c r="D6" s="54" t="s">
        <v>15</v>
      </c>
      <c r="E6" s="54"/>
      <c r="F6" s="54" t="s">
        <v>16</v>
      </c>
      <c r="G6" s="54"/>
      <c r="H6" s="54" t="s">
        <v>17</v>
      </c>
      <c r="I6" s="54"/>
      <c r="J6" s="54" t="s">
        <v>18</v>
      </c>
      <c r="K6" s="54"/>
      <c r="L6" s="54" t="s">
        <v>19</v>
      </c>
      <c r="M6" s="54"/>
      <c r="N6" s="54" t="s">
        <v>20</v>
      </c>
      <c r="O6" s="54"/>
      <c r="P6" s="54" t="s">
        <v>21</v>
      </c>
      <c r="Q6" s="54"/>
      <c r="R6" s="54" t="s">
        <v>22</v>
      </c>
      <c r="S6" s="54"/>
      <c r="T6" s="54" t="s">
        <v>36</v>
      </c>
      <c r="U6" s="54"/>
      <c r="V6" s="54" t="s">
        <v>37</v>
      </c>
      <c r="W6" s="54"/>
      <c r="X6" s="54" t="s">
        <v>38</v>
      </c>
      <c r="Y6" s="54"/>
      <c r="Z6" s="54" t="s">
        <v>39</v>
      </c>
      <c r="AA6" s="54"/>
      <c r="AB6" s="54" t="s">
        <v>40</v>
      </c>
      <c r="AC6" s="54"/>
      <c r="AD6" s="54" t="s">
        <v>41</v>
      </c>
      <c r="AE6" s="54"/>
      <c r="AF6" s="54" t="s">
        <v>42</v>
      </c>
      <c r="AG6" s="54"/>
    </row>
    <row r="7" spans="1:33" ht="12" customHeight="1" x14ac:dyDescent="0.25">
      <c r="A7" s="66"/>
      <c r="B7" s="16" t="s">
        <v>23</v>
      </c>
      <c r="C7" s="17" t="s">
        <v>24</v>
      </c>
      <c r="D7" s="16" t="s">
        <v>23</v>
      </c>
      <c r="E7" s="17" t="s">
        <v>24</v>
      </c>
      <c r="F7" s="16" t="s">
        <v>23</v>
      </c>
      <c r="G7" s="17" t="s">
        <v>24</v>
      </c>
      <c r="H7" s="16" t="s">
        <v>23</v>
      </c>
      <c r="I7" s="17" t="s">
        <v>24</v>
      </c>
      <c r="J7" s="16" t="s">
        <v>23</v>
      </c>
      <c r="K7" s="17" t="s">
        <v>24</v>
      </c>
      <c r="L7" s="16" t="s">
        <v>23</v>
      </c>
      <c r="M7" s="17" t="s">
        <v>24</v>
      </c>
      <c r="N7" s="16" t="s">
        <v>23</v>
      </c>
      <c r="O7" s="17" t="s">
        <v>24</v>
      </c>
      <c r="P7" s="16" t="s">
        <v>23</v>
      </c>
      <c r="Q7" s="17" t="s">
        <v>24</v>
      </c>
      <c r="R7" s="16" t="s">
        <v>23</v>
      </c>
      <c r="S7" s="17" t="s">
        <v>24</v>
      </c>
      <c r="T7" s="16" t="s">
        <v>23</v>
      </c>
      <c r="U7" s="17" t="s">
        <v>24</v>
      </c>
      <c r="V7" s="16" t="s">
        <v>23</v>
      </c>
      <c r="W7" s="17" t="s">
        <v>24</v>
      </c>
      <c r="X7" s="16" t="s">
        <v>23</v>
      </c>
      <c r="Y7" s="17" t="s">
        <v>24</v>
      </c>
      <c r="Z7" s="16" t="s">
        <v>23</v>
      </c>
      <c r="AA7" s="17" t="s">
        <v>24</v>
      </c>
      <c r="AB7" s="16" t="s">
        <v>23</v>
      </c>
      <c r="AC7" s="17" t="s">
        <v>24</v>
      </c>
      <c r="AD7" s="16" t="s">
        <v>23</v>
      </c>
      <c r="AE7" s="17" t="s">
        <v>24</v>
      </c>
      <c r="AF7" s="16" t="s">
        <v>23</v>
      </c>
      <c r="AG7" s="17" t="s">
        <v>24</v>
      </c>
    </row>
    <row r="8" spans="1:33" ht="12" customHeight="1" x14ac:dyDescent="0.25">
      <c r="A8" s="21">
        <v>1</v>
      </c>
      <c r="B8" s="18">
        <v>100</v>
      </c>
      <c r="C8" s="22">
        <f t="shared" ref="C8:C12" si="0">B8</f>
        <v>100</v>
      </c>
      <c r="D8" s="20"/>
      <c r="E8" s="22">
        <f t="shared" ref="E8:O22" si="1">C8+D8</f>
        <v>100</v>
      </c>
      <c r="F8" s="20"/>
      <c r="G8" s="22">
        <f t="shared" si="1"/>
        <v>100</v>
      </c>
      <c r="H8" s="20"/>
      <c r="I8" s="22">
        <f t="shared" si="1"/>
        <v>100</v>
      </c>
      <c r="J8" s="20"/>
      <c r="K8" s="22">
        <f t="shared" si="1"/>
        <v>100</v>
      </c>
      <c r="L8" s="20"/>
      <c r="M8" s="22">
        <f t="shared" si="1"/>
        <v>100</v>
      </c>
      <c r="N8" s="20"/>
      <c r="O8" s="22">
        <f t="shared" si="1"/>
        <v>100</v>
      </c>
      <c r="P8" s="20"/>
      <c r="Q8" s="19"/>
      <c r="R8" s="20"/>
      <c r="S8" s="19"/>
      <c r="T8" s="20"/>
      <c r="U8" s="19"/>
      <c r="V8" s="20"/>
      <c r="W8" s="19"/>
      <c r="X8" s="20"/>
      <c r="Y8" s="19"/>
      <c r="Z8" s="20"/>
      <c r="AA8" s="19"/>
      <c r="AB8" s="20"/>
      <c r="AC8" s="19"/>
      <c r="AD8" s="20"/>
      <c r="AE8" s="19"/>
      <c r="AF8" s="20"/>
      <c r="AG8" s="19"/>
    </row>
    <row r="9" spans="1:33" ht="12" customHeight="1" x14ac:dyDescent="0.25">
      <c r="A9" s="21">
        <v>2</v>
      </c>
      <c r="B9" s="18"/>
      <c r="C9" s="22"/>
      <c r="D9" s="18"/>
      <c r="E9" s="22"/>
      <c r="F9" s="18"/>
      <c r="G9" s="22"/>
      <c r="H9" s="18"/>
      <c r="I9" s="22"/>
      <c r="J9" s="18"/>
      <c r="K9" s="22"/>
      <c r="L9" s="18"/>
      <c r="M9" s="22"/>
      <c r="N9" s="18"/>
      <c r="O9" s="22"/>
      <c r="P9" s="18"/>
      <c r="Q9" s="22"/>
      <c r="R9" s="18"/>
      <c r="S9" s="22"/>
      <c r="T9" s="18"/>
      <c r="U9" s="22"/>
      <c r="V9" s="18"/>
      <c r="W9" s="22"/>
      <c r="X9" s="18"/>
      <c r="Y9" s="22"/>
      <c r="Z9" s="18"/>
      <c r="AA9" s="22"/>
      <c r="AB9" s="18"/>
      <c r="AC9" s="22"/>
      <c r="AD9" s="18"/>
      <c r="AE9" s="22"/>
      <c r="AF9" s="18"/>
      <c r="AG9" s="22"/>
    </row>
    <row r="10" spans="1:33" ht="12" customHeight="1" x14ac:dyDescent="0.25">
      <c r="A10" s="21">
        <v>3</v>
      </c>
      <c r="B10" s="18">
        <v>100</v>
      </c>
      <c r="C10" s="22">
        <f t="shared" si="0"/>
        <v>100</v>
      </c>
      <c r="D10" s="18"/>
      <c r="E10" s="22">
        <f t="shared" si="1"/>
        <v>100</v>
      </c>
      <c r="F10" s="18"/>
      <c r="G10" s="22">
        <f t="shared" si="1"/>
        <v>100</v>
      </c>
      <c r="H10" s="18"/>
      <c r="I10" s="22">
        <f t="shared" si="1"/>
        <v>100</v>
      </c>
      <c r="J10" s="18"/>
      <c r="K10" s="22">
        <f t="shared" si="1"/>
        <v>100</v>
      </c>
      <c r="L10" s="18"/>
      <c r="M10" s="22">
        <f t="shared" si="1"/>
        <v>100</v>
      </c>
      <c r="N10" s="18"/>
      <c r="O10" s="22"/>
      <c r="P10" s="18"/>
      <c r="Q10" s="22"/>
      <c r="R10" s="18"/>
      <c r="S10" s="22"/>
      <c r="T10" s="18"/>
      <c r="U10" s="22"/>
      <c r="V10" s="18"/>
      <c r="W10" s="22"/>
      <c r="X10" s="18"/>
      <c r="Y10" s="22"/>
      <c r="Z10" s="18"/>
      <c r="AA10" s="22"/>
      <c r="AB10" s="18"/>
      <c r="AC10" s="22"/>
      <c r="AD10" s="18"/>
      <c r="AE10" s="22"/>
      <c r="AF10" s="18"/>
      <c r="AG10" s="22"/>
    </row>
    <row r="11" spans="1:33" ht="12" customHeight="1" x14ac:dyDescent="0.25">
      <c r="A11" s="21">
        <v>4</v>
      </c>
      <c r="B11" s="18">
        <v>100</v>
      </c>
      <c r="C11" s="22">
        <f t="shared" si="0"/>
        <v>100</v>
      </c>
      <c r="D11" s="18"/>
      <c r="E11" s="22">
        <f t="shared" si="1"/>
        <v>100</v>
      </c>
      <c r="F11" s="18"/>
      <c r="G11" s="22">
        <f t="shared" si="1"/>
        <v>100</v>
      </c>
      <c r="H11" s="18"/>
      <c r="I11" s="22">
        <f t="shared" si="1"/>
        <v>100</v>
      </c>
      <c r="J11" s="18"/>
      <c r="K11" s="22">
        <f t="shared" si="1"/>
        <v>100</v>
      </c>
      <c r="L11" s="18"/>
      <c r="M11" s="22">
        <f t="shared" si="1"/>
        <v>100</v>
      </c>
      <c r="N11" s="18"/>
      <c r="O11" s="22"/>
      <c r="P11" s="18"/>
      <c r="Q11" s="22"/>
      <c r="R11" s="18"/>
      <c r="S11" s="22"/>
      <c r="T11" s="18"/>
      <c r="U11" s="22"/>
      <c r="V11" s="18"/>
      <c r="W11" s="22"/>
      <c r="X11" s="18"/>
      <c r="Y11" s="22"/>
      <c r="Z11" s="18"/>
      <c r="AA11" s="22"/>
      <c r="AB11" s="18"/>
      <c r="AC11" s="22"/>
      <c r="AD11" s="18"/>
      <c r="AE11" s="22"/>
      <c r="AF11" s="18"/>
      <c r="AG11" s="22"/>
    </row>
    <row r="12" spans="1:33" ht="12" customHeight="1" x14ac:dyDescent="0.25">
      <c r="A12" s="21">
        <v>5</v>
      </c>
      <c r="B12" s="18">
        <v>70</v>
      </c>
      <c r="C12" s="22">
        <f t="shared" si="0"/>
        <v>70</v>
      </c>
      <c r="D12" s="18">
        <v>30</v>
      </c>
      <c r="E12" s="22">
        <f t="shared" si="1"/>
        <v>100</v>
      </c>
      <c r="F12" s="18"/>
      <c r="G12" s="22">
        <f t="shared" si="1"/>
        <v>100</v>
      </c>
      <c r="H12" s="18"/>
      <c r="I12" s="22">
        <f t="shared" si="1"/>
        <v>100</v>
      </c>
      <c r="J12" s="18"/>
      <c r="K12" s="22">
        <f t="shared" si="1"/>
        <v>100</v>
      </c>
      <c r="L12" s="18"/>
      <c r="M12" s="22">
        <f t="shared" si="1"/>
        <v>100</v>
      </c>
      <c r="N12" s="18"/>
      <c r="O12" s="22"/>
      <c r="P12" s="18"/>
      <c r="Q12" s="22"/>
      <c r="R12" s="18"/>
      <c r="S12" s="22"/>
      <c r="T12" s="18"/>
      <c r="U12" s="22"/>
      <c r="V12" s="18"/>
      <c r="W12" s="22"/>
      <c r="X12" s="18"/>
      <c r="Y12" s="22"/>
      <c r="Z12" s="18"/>
      <c r="AA12" s="22"/>
      <c r="AB12" s="18"/>
      <c r="AC12" s="22"/>
      <c r="AD12" s="18"/>
      <c r="AE12" s="22"/>
      <c r="AF12" s="18"/>
      <c r="AG12" s="22"/>
    </row>
    <row r="13" spans="1:33" ht="12" customHeight="1" x14ac:dyDescent="0.25">
      <c r="A13" s="21">
        <v>6</v>
      </c>
      <c r="B13" s="18"/>
      <c r="C13" s="22"/>
      <c r="D13" s="18">
        <v>100</v>
      </c>
      <c r="E13" s="22">
        <f t="shared" si="1"/>
        <v>100</v>
      </c>
      <c r="F13" s="18"/>
      <c r="G13" s="22">
        <f t="shared" si="1"/>
        <v>100</v>
      </c>
      <c r="H13" s="18"/>
      <c r="I13" s="22">
        <f t="shared" si="1"/>
        <v>100</v>
      </c>
      <c r="J13" s="18"/>
      <c r="K13" s="22">
        <f t="shared" si="1"/>
        <v>100</v>
      </c>
      <c r="L13" s="18"/>
      <c r="M13" s="22">
        <f t="shared" si="1"/>
        <v>100</v>
      </c>
      <c r="N13" s="18"/>
      <c r="O13" s="22"/>
      <c r="P13" s="18"/>
      <c r="Q13" s="22"/>
      <c r="R13" s="18"/>
      <c r="S13" s="22"/>
      <c r="T13" s="18"/>
      <c r="U13" s="22"/>
      <c r="V13" s="18"/>
      <c r="W13" s="22"/>
      <c r="X13" s="18"/>
      <c r="Y13" s="22"/>
      <c r="Z13" s="18"/>
      <c r="AA13" s="22"/>
      <c r="AB13" s="18"/>
      <c r="AC13" s="22"/>
      <c r="AD13" s="18"/>
      <c r="AE13" s="22"/>
      <c r="AF13" s="18"/>
      <c r="AG13" s="22"/>
    </row>
    <row r="14" spans="1:33" ht="12" customHeight="1" x14ac:dyDescent="0.25">
      <c r="A14" s="21">
        <v>7</v>
      </c>
      <c r="B14" s="18"/>
      <c r="C14" s="22"/>
      <c r="D14" s="18"/>
      <c r="E14" s="22"/>
      <c r="F14" s="18"/>
      <c r="G14" s="22"/>
      <c r="H14" s="18">
        <v>100</v>
      </c>
      <c r="I14" s="22">
        <f t="shared" si="1"/>
        <v>100</v>
      </c>
      <c r="J14" s="18"/>
      <c r="K14" s="22">
        <f t="shared" si="1"/>
        <v>100</v>
      </c>
      <c r="L14" s="18"/>
      <c r="M14" s="22">
        <f t="shared" si="1"/>
        <v>100</v>
      </c>
      <c r="N14" s="18"/>
      <c r="O14" s="22"/>
      <c r="P14" s="18"/>
      <c r="Q14" s="22"/>
      <c r="R14" s="18"/>
      <c r="S14" s="22"/>
      <c r="T14" s="18"/>
      <c r="U14" s="22"/>
      <c r="V14" s="18"/>
      <c r="W14" s="22"/>
      <c r="X14" s="18"/>
      <c r="Y14" s="22"/>
      <c r="Z14" s="18"/>
      <c r="AA14" s="22"/>
      <c r="AB14" s="18"/>
      <c r="AC14" s="22"/>
      <c r="AD14" s="18"/>
      <c r="AE14" s="22"/>
      <c r="AF14" s="18"/>
      <c r="AG14" s="22"/>
    </row>
    <row r="15" spans="1:33" ht="12" customHeight="1" x14ac:dyDescent="0.25">
      <c r="A15" s="21">
        <v>8</v>
      </c>
      <c r="B15" s="18"/>
      <c r="C15" s="22"/>
      <c r="D15" s="18"/>
      <c r="E15" s="22"/>
      <c r="F15" s="18"/>
      <c r="G15" s="22"/>
      <c r="H15" s="18">
        <v>100</v>
      </c>
      <c r="I15" s="22">
        <f t="shared" si="1"/>
        <v>100</v>
      </c>
      <c r="J15" s="18"/>
      <c r="K15" s="22">
        <f t="shared" si="1"/>
        <v>100</v>
      </c>
      <c r="L15" s="18"/>
      <c r="M15" s="22">
        <f t="shared" si="1"/>
        <v>100</v>
      </c>
      <c r="N15" s="18"/>
      <c r="O15" s="22"/>
      <c r="P15" s="18"/>
      <c r="Q15" s="22"/>
      <c r="R15" s="18"/>
      <c r="S15" s="22"/>
      <c r="T15" s="18"/>
      <c r="U15" s="22"/>
      <c r="V15" s="18"/>
      <c r="W15" s="22"/>
      <c r="X15" s="18"/>
      <c r="Y15" s="22"/>
      <c r="Z15" s="18"/>
      <c r="AA15" s="22"/>
      <c r="AB15" s="18"/>
      <c r="AC15" s="22"/>
      <c r="AD15" s="18"/>
      <c r="AE15" s="22"/>
      <c r="AF15" s="18"/>
      <c r="AG15" s="22"/>
    </row>
    <row r="16" spans="1:33" ht="12" customHeight="1" x14ac:dyDescent="0.25">
      <c r="A16" s="21">
        <v>9</v>
      </c>
      <c r="B16" s="18"/>
      <c r="C16" s="22"/>
      <c r="D16" s="18"/>
      <c r="E16" s="22"/>
      <c r="F16" s="18"/>
      <c r="G16" s="22"/>
      <c r="H16" s="18">
        <v>100</v>
      </c>
      <c r="I16" s="22">
        <f t="shared" si="1"/>
        <v>100</v>
      </c>
      <c r="J16" s="18"/>
      <c r="K16" s="22">
        <f t="shared" si="1"/>
        <v>100</v>
      </c>
      <c r="L16" s="18"/>
      <c r="M16" s="22">
        <f t="shared" si="1"/>
        <v>100</v>
      </c>
      <c r="N16" s="18"/>
      <c r="O16" s="22"/>
      <c r="P16" s="18"/>
      <c r="Q16" s="22"/>
      <c r="R16" s="18"/>
      <c r="S16" s="22"/>
      <c r="T16" s="18"/>
      <c r="U16" s="22"/>
      <c r="V16" s="18"/>
      <c r="W16" s="22"/>
      <c r="X16" s="18"/>
      <c r="Y16" s="22"/>
      <c r="Z16" s="18"/>
      <c r="AA16" s="22"/>
      <c r="AB16" s="18"/>
      <c r="AC16" s="22"/>
      <c r="AD16" s="18"/>
      <c r="AE16" s="22"/>
      <c r="AF16" s="18"/>
      <c r="AG16" s="22"/>
    </row>
    <row r="17" spans="1:33" ht="12" customHeight="1" x14ac:dyDescent="0.25">
      <c r="A17" s="21">
        <v>10</v>
      </c>
      <c r="B17" s="18"/>
      <c r="C17" s="22"/>
      <c r="D17" s="18"/>
      <c r="E17" s="22"/>
      <c r="F17" s="18"/>
      <c r="G17" s="22"/>
      <c r="H17" s="18"/>
      <c r="I17" s="22"/>
      <c r="J17" s="18"/>
      <c r="K17" s="22"/>
      <c r="L17" s="18"/>
      <c r="M17" s="22"/>
      <c r="N17" s="18"/>
      <c r="O17" s="22"/>
      <c r="P17" s="18"/>
      <c r="Q17" s="22"/>
      <c r="R17" s="18"/>
      <c r="S17" s="22"/>
      <c r="T17" s="18"/>
      <c r="U17" s="22"/>
      <c r="V17" s="18"/>
      <c r="W17" s="22"/>
      <c r="X17" s="18"/>
      <c r="Y17" s="22"/>
      <c r="Z17" s="18"/>
      <c r="AA17" s="22"/>
      <c r="AB17" s="18"/>
      <c r="AC17" s="22"/>
      <c r="AD17" s="18"/>
      <c r="AE17" s="22"/>
      <c r="AF17" s="18"/>
      <c r="AG17" s="22"/>
    </row>
    <row r="18" spans="1:33" ht="12" customHeight="1" x14ac:dyDescent="0.25">
      <c r="A18" s="21">
        <v>11</v>
      </c>
      <c r="B18" s="18"/>
      <c r="C18" s="22"/>
      <c r="D18" s="18">
        <v>100</v>
      </c>
      <c r="E18" s="22">
        <f t="shared" si="1"/>
        <v>100</v>
      </c>
      <c r="F18" s="18"/>
      <c r="G18" s="22">
        <f t="shared" si="1"/>
        <v>100</v>
      </c>
      <c r="H18" s="18"/>
      <c r="I18" s="22">
        <f t="shared" si="1"/>
        <v>100</v>
      </c>
      <c r="J18" s="18"/>
      <c r="K18" s="22"/>
      <c r="L18" s="18"/>
      <c r="M18" s="22"/>
      <c r="N18" s="18"/>
      <c r="O18" s="22"/>
      <c r="P18" s="18"/>
      <c r="Q18" s="22"/>
      <c r="R18" s="18"/>
      <c r="S18" s="22"/>
      <c r="T18" s="18"/>
      <c r="U18" s="22"/>
      <c r="V18" s="18"/>
      <c r="W18" s="22"/>
      <c r="X18" s="18"/>
      <c r="Y18" s="22"/>
      <c r="Z18" s="18"/>
      <c r="AA18" s="22"/>
      <c r="AB18" s="18"/>
      <c r="AC18" s="22"/>
      <c r="AD18" s="18"/>
      <c r="AE18" s="22"/>
      <c r="AF18" s="18"/>
      <c r="AG18" s="22"/>
    </row>
    <row r="19" spans="1:33" ht="12" customHeight="1" x14ac:dyDescent="0.25">
      <c r="A19" s="21">
        <v>12</v>
      </c>
      <c r="B19" s="18"/>
      <c r="C19" s="22"/>
      <c r="D19" s="18">
        <v>25</v>
      </c>
      <c r="E19" s="22">
        <f t="shared" si="1"/>
        <v>25</v>
      </c>
      <c r="F19" s="18">
        <v>75</v>
      </c>
      <c r="G19" s="22">
        <f t="shared" si="1"/>
        <v>100</v>
      </c>
      <c r="H19" s="18"/>
      <c r="I19" s="22">
        <f t="shared" si="1"/>
        <v>100</v>
      </c>
      <c r="J19" s="18"/>
      <c r="K19" s="22"/>
      <c r="L19" s="18"/>
      <c r="M19" s="22"/>
      <c r="N19" s="18"/>
      <c r="O19" s="22"/>
      <c r="P19" s="18"/>
      <c r="Q19" s="22"/>
      <c r="R19" s="18"/>
      <c r="S19" s="22"/>
      <c r="T19" s="18"/>
      <c r="U19" s="22"/>
      <c r="V19" s="18"/>
      <c r="W19" s="22"/>
      <c r="X19" s="18"/>
      <c r="Y19" s="22"/>
      <c r="Z19" s="18"/>
      <c r="AA19" s="22"/>
      <c r="AB19" s="18"/>
      <c r="AC19" s="22"/>
      <c r="AD19" s="18"/>
      <c r="AE19" s="22"/>
      <c r="AF19" s="18"/>
      <c r="AG19" s="22"/>
    </row>
    <row r="20" spans="1:33" ht="12" customHeight="1" x14ac:dyDescent="0.25">
      <c r="A20" s="21">
        <v>13</v>
      </c>
      <c r="B20" s="18"/>
      <c r="C20" s="22"/>
      <c r="D20" s="18"/>
      <c r="E20" s="22"/>
      <c r="F20" s="18"/>
      <c r="G20" s="22"/>
      <c r="H20" s="18">
        <v>100</v>
      </c>
      <c r="I20" s="22">
        <f t="shared" si="1"/>
        <v>100</v>
      </c>
      <c r="J20" s="18"/>
      <c r="K20" s="22"/>
      <c r="L20" s="18"/>
      <c r="M20" s="22"/>
      <c r="N20" s="18"/>
      <c r="O20" s="22"/>
      <c r="P20" s="18"/>
      <c r="Q20" s="22"/>
      <c r="R20" s="18"/>
      <c r="S20" s="22"/>
      <c r="T20" s="18"/>
      <c r="U20" s="22"/>
      <c r="V20" s="18"/>
      <c r="W20" s="22"/>
      <c r="X20" s="18"/>
      <c r="Y20" s="22"/>
      <c r="Z20" s="18"/>
      <c r="AA20" s="22"/>
      <c r="AB20" s="18"/>
      <c r="AC20" s="22"/>
      <c r="AD20" s="18"/>
      <c r="AE20" s="22"/>
      <c r="AF20" s="18"/>
      <c r="AG20" s="22"/>
    </row>
    <row r="21" spans="1:33" ht="12" customHeight="1" x14ac:dyDescent="0.25">
      <c r="A21" s="21">
        <v>14</v>
      </c>
      <c r="B21" s="18"/>
      <c r="C21" s="22"/>
      <c r="D21" s="18"/>
      <c r="E21" s="22"/>
      <c r="F21" s="18"/>
      <c r="G21" s="22"/>
      <c r="H21" s="18">
        <v>100</v>
      </c>
      <c r="I21" s="22">
        <f t="shared" si="1"/>
        <v>100</v>
      </c>
      <c r="J21" s="18"/>
      <c r="K21" s="22"/>
      <c r="L21" s="18"/>
      <c r="M21" s="22"/>
      <c r="N21" s="18"/>
      <c r="O21" s="22"/>
      <c r="P21" s="18"/>
      <c r="Q21" s="22"/>
      <c r="R21" s="18"/>
      <c r="S21" s="22"/>
      <c r="T21" s="18"/>
      <c r="U21" s="22"/>
      <c r="V21" s="18"/>
      <c r="W21" s="22"/>
      <c r="X21" s="18"/>
      <c r="Y21" s="22"/>
      <c r="Z21" s="18"/>
      <c r="AA21" s="22"/>
      <c r="AB21" s="18"/>
      <c r="AC21" s="22"/>
      <c r="AD21" s="18"/>
      <c r="AE21" s="22"/>
      <c r="AF21" s="18"/>
      <c r="AG21" s="22"/>
    </row>
    <row r="22" spans="1:33" ht="12" customHeight="1" x14ac:dyDescent="0.25">
      <c r="A22" s="21">
        <v>15</v>
      </c>
      <c r="B22" s="18"/>
      <c r="C22" s="22"/>
      <c r="D22" s="18"/>
      <c r="E22" s="22"/>
      <c r="F22" s="18"/>
      <c r="G22" s="22"/>
      <c r="H22" s="18">
        <v>100</v>
      </c>
      <c r="I22" s="22">
        <f t="shared" si="1"/>
        <v>100</v>
      </c>
      <c r="J22" s="18"/>
      <c r="K22" s="22"/>
      <c r="L22" s="18"/>
      <c r="M22" s="22"/>
      <c r="N22" s="18"/>
      <c r="O22" s="22"/>
      <c r="P22" s="18"/>
      <c r="Q22" s="22"/>
      <c r="R22" s="18"/>
      <c r="S22" s="22"/>
      <c r="T22" s="18"/>
      <c r="U22" s="22"/>
      <c r="V22" s="18"/>
      <c r="W22" s="22"/>
      <c r="X22" s="18"/>
      <c r="Y22" s="22"/>
      <c r="Z22" s="18"/>
      <c r="AA22" s="22"/>
      <c r="AB22" s="18"/>
      <c r="AC22" s="22"/>
      <c r="AD22" s="18"/>
      <c r="AE22" s="22"/>
      <c r="AF22" s="18"/>
      <c r="AG22" s="22"/>
    </row>
    <row r="23" spans="1:33" ht="12" customHeight="1" x14ac:dyDescent="0.25">
      <c r="A23" s="21">
        <v>16</v>
      </c>
      <c r="B23" s="18"/>
      <c r="C23" s="22"/>
      <c r="D23" s="18"/>
      <c r="E23" s="22"/>
      <c r="F23" s="18"/>
      <c r="G23" s="22"/>
      <c r="H23" s="18"/>
      <c r="I23" s="22"/>
      <c r="J23" s="18"/>
      <c r="K23" s="22"/>
      <c r="L23" s="18"/>
      <c r="M23" s="22"/>
      <c r="N23" s="18"/>
      <c r="O23" s="22"/>
      <c r="P23" s="18"/>
      <c r="Q23" s="22"/>
      <c r="R23" s="18"/>
      <c r="S23" s="22"/>
      <c r="T23" s="18"/>
      <c r="U23" s="22"/>
      <c r="V23" s="18"/>
      <c r="W23" s="22"/>
      <c r="X23" s="18"/>
      <c r="Y23" s="22"/>
      <c r="Z23" s="18"/>
      <c r="AA23" s="22"/>
      <c r="AB23" s="18"/>
      <c r="AC23" s="22"/>
      <c r="AD23" s="18"/>
      <c r="AE23" s="22"/>
      <c r="AF23" s="18"/>
      <c r="AG23" s="22"/>
    </row>
    <row r="24" spans="1:33" ht="12" customHeight="1" x14ac:dyDescent="0.25">
      <c r="A24" s="21">
        <v>17</v>
      </c>
      <c r="B24" s="18"/>
      <c r="C24" s="22"/>
      <c r="D24" s="18"/>
      <c r="E24" s="22"/>
      <c r="F24" s="18">
        <v>100</v>
      </c>
      <c r="G24" s="22">
        <f t="shared" ref="G24:G25" si="2">E24+F24</f>
        <v>100</v>
      </c>
      <c r="H24" s="18"/>
      <c r="I24" s="22">
        <f t="shared" ref="I24:I29" si="3">G24+H24</f>
        <v>100</v>
      </c>
      <c r="J24" s="18"/>
      <c r="K24" s="22"/>
      <c r="L24" s="18"/>
      <c r="M24" s="22"/>
      <c r="N24" s="18"/>
      <c r="O24" s="22"/>
      <c r="P24" s="18"/>
      <c r="Q24" s="22"/>
      <c r="R24" s="18"/>
      <c r="S24" s="22"/>
      <c r="T24" s="18"/>
      <c r="U24" s="22"/>
      <c r="V24" s="18"/>
      <c r="W24" s="22"/>
      <c r="X24" s="18"/>
      <c r="Y24" s="22"/>
      <c r="Z24" s="18"/>
      <c r="AA24" s="22"/>
      <c r="AB24" s="18"/>
      <c r="AC24" s="22"/>
      <c r="AD24" s="18"/>
      <c r="AE24" s="22"/>
      <c r="AF24" s="18"/>
      <c r="AG24" s="22"/>
    </row>
    <row r="25" spans="1:33" ht="12" customHeight="1" x14ac:dyDescent="0.25">
      <c r="A25" s="21">
        <v>18</v>
      </c>
      <c r="B25" s="18"/>
      <c r="C25" s="22"/>
      <c r="D25" s="18"/>
      <c r="E25" s="22"/>
      <c r="F25" s="18">
        <v>15</v>
      </c>
      <c r="G25" s="22">
        <f t="shared" si="2"/>
        <v>15</v>
      </c>
      <c r="H25" s="18">
        <v>85</v>
      </c>
      <c r="I25" s="22">
        <f t="shared" si="3"/>
        <v>100</v>
      </c>
      <c r="J25" s="18"/>
      <c r="K25" s="22"/>
      <c r="L25" s="18"/>
      <c r="M25" s="22"/>
      <c r="N25" s="18"/>
      <c r="O25" s="22"/>
      <c r="P25" s="18"/>
      <c r="Q25" s="22"/>
      <c r="R25" s="18"/>
      <c r="S25" s="22"/>
      <c r="T25" s="18"/>
      <c r="U25" s="22"/>
      <c r="V25" s="18"/>
      <c r="W25" s="22"/>
      <c r="X25" s="18"/>
      <c r="Y25" s="22"/>
      <c r="Z25" s="18"/>
      <c r="AA25" s="22"/>
      <c r="AB25" s="18"/>
      <c r="AC25" s="22"/>
      <c r="AD25" s="18"/>
      <c r="AE25" s="22"/>
      <c r="AF25" s="18"/>
      <c r="AG25" s="22"/>
    </row>
    <row r="26" spans="1:33" ht="12" customHeight="1" x14ac:dyDescent="0.25">
      <c r="A26" s="21">
        <v>19</v>
      </c>
      <c r="B26" s="18"/>
      <c r="C26" s="22"/>
      <c r="D26" s="18"/>
      <c r="E26" s="22"/>
      <c r="F26" s="18"/>
      <c r="G26" s="22"/>
      <c r="H26" s="18">
        <v>100</v>
      </c>
      <c r="I26" s="22">
        <f t="shared" si="3"/>
        <v>100</v>
      </c>
      <c r="J26" s="18"/>
      <c r="K26" s="22">
        <f t="shared" ref="K26:K29" si="4">I26+J26</f>
        <v>100</v>
      </c>
      <c r="L26" s="18"/>
      <c r="M26" s="22">
        <f t="shared" ref="M26:M29" si="5">K26+L26</f>
        <v>100</v>
      </c>
      <c r="N26" s="18"/>
      <c r="O26" s="22"/>
      <c r="P26" s="18"/>
      <c r="Q26" s="22"/>
      <c r="R26" s="18"/>
      <c r="S26" s="22"/>
      <c r="T26" s="18"/>
      <c r="U26" s="22"/>
      <c r="V26" s="18"/>
      <c r="W26" s="22"/>
      <c r="X26" s="18"/>
      <c r="Y26" s="22"/>
      <c r="Z26" s="18"/>
      <c r="AA26" s="22"/>
      <c r="AB26" s="18"/>
      <c r="AC26" s="22"/>
      <c r="AD26" s="18"/>
      <c r="AE26" s="22"/>
      <c r="AF26" s="18"/>
      <c r="AG26" s="22"/>
    </row>
    <row r="27" spans="1:33" ht="12" customHeight="1" x14ac:dyDescent="0.25">
      <c r="A27" s="21">
        <v>20</v>
      </c>
      <c r="B27" s="18"/>
      <c r="C27" s="22"/>
      <c r="D27" s="18"/>
      <c r="E27" s="22"/>
      <c r="F27" s="18"/>
      <c r="G27" s="22"/>
      <c r="H27" s="18">
        <v>100</v>
      </c>
      <c r="I27" s="22">
        <f t="shared" si="3"/>
        <v>100</v>
      </c>
      <c r="J27" s="18"/>
      <c r="K27" s="22">
        <f t="shared" si="4"/>
        <v>100</v>
      </c>
      <c r="L27" s="18"/>
      <c r="M27" s="22">
        <f t="shared" si="5"/>
        <v>100</v>
      </c>
      <c r="N27" s="18"/>
      <c r="O27" s="22"/>
      <c r="P27" s="18"/>
      <c r="Q27" s="22"/>
      <c r="R27" s="18"/>
      <c r="S27" s="22"/>
      <c r="T27" s="18"/>
      <c r="U27" s="22"/>
      <c r="V27" s="18"/>
      <c r="W27" s="22"/>
      <c r="X27" s="18"/>
      <c r="Y27" s="22"/>
      <c r="Z27" s="18"/>
      <c r="AA27" s="22"/>
      <c r="AB27" s="18"/>
      <c r="AC27" s="22"/>
      <c r="AD27" s="18"/>
      <c r="AE27" s="22"/>
      <c r="AF27" s="18"/>
      <c r="AG27" s="22"/>
    </row>
    <row r="28" spans="1:33" ht="12" customHeight="1" x14ac:dyDescent="0.25">
      <c r="A28" s="21">
        <v>21</v>
      </c>
      <c r="B28" s="18"/>
      <c r="C28" s="22"/>
      <c r="D28" s="18"/>
      <c r="E28" s="22"/>
      <c r="F28" s="18"/>
      <c r="G28" s="22"/>
      <c r="H28" s="18">
        <v>100</v>
      </c>
      <c r="I28" s="22">
        <f t="shared" si="3"/>
        <v>100</v>
      </c>
      <c r="J28" s="18"/>
      <c r="K28" s="22">
        <f t="shared" si="4"/>
        <v>100</v>
      </c>
      <c r="L28" s="18"/>
      <c r="M28" s="22">
        <f t="shared" si="5"/>
        <v>100</v>
      </c>
      <c r="N28" s="18"/>
      <c r="O28" s="22"/>
      <c r="P28" s="18"/>
      <c r="Q28" s="22"/>
      <c r="R28" s="18"/>
      <c r="S28" s="22"/>
      <c r="T28" s="18"/>
      <c r="U28" s="22"/>
      <c r="V28" s="18"/>
      <c r="W28" s="22"/>
      <c r="X28" s="18"/>
      <c r="Y28" s="22"/>
      <c r="Z28" s="18"/>
      <c r="AA28" s="22"/>
      <c r="AB28" s="18"/>
      <c r="AC28" s="22"/>
      <c r="AD28" s="18"/>
      <c r="AE28" s="22"/>
      <c r="AF28" s="18"/>
      <c r="AG28" s="22"/>
    </row>
    <row r="29" spans="1:33" ht="12" customHeight="1" x14ac:dyDescent="0.25">
      <c r="A29" s="21">
        <v>22</v>
      </c>
      <c r="B29" s="18"/>
      <c r="C29" s="22"/>
      <c r="D29" s="18"/>
      <c r="E29" s="22"/>
      <c r="F29" s="18"/>
      <c r="G29" s="22"/>
      <c r="H29" s="18">
        <v>100</v>
      </c>
      <c r="I29" s="22">
        <f t="shared" si="3"/>
        <v>100</v>
      </c>
      <c r="J29" s="18"/>
      <c r="K29" s="22">
        <f t="shared" si="4"/>
        <v>100</v>
      </c>
      <c r="L29" s="18"/>
      <c r="M29" s="22">
        <f t="shared" si="5"/>
        <v>100</v>
      </c>
      <c r="N29" s="18"/>
      <c r="O29" s="22"/>
      <c r="P29" s="18"/>
      <c r="Q29" s="22"/>
      <c r="R29" s="18"/>
      <c r="S29" s="22"/>
      <c r="T29" s="18"/>
      <c r="U29" s="22"/>
      <c r="V29" s="18"/>
      <c r="W29" s="22"/>
      <c r="X29" s="18"/>
      <c r="Y29" s="22"/>
      <c r="Z29" s="18"/>
      <c r="AA29" s="22"/>
      <c r="AB29" s="18"/>
      <c r="AC29" s="22"/>
      <c r="AD29" s="18"/>
      <c r="AE29" s="22"/>
      <c r="AF29" s="18"/>
      <c r="AG29" s="22"/>
    </row>
    <row r="30" spans="1:33" ht="12" customHeight="1" x14ac:dyDescent="0.25">
      <c r="A30" s="21"/>
      <c r="B30" s="18"/>
      <c r="C30" s="22"/>
      <c r="D30" s="18"/>
      <c r="E30" s="22"/>
      <c r="F30" s="18"/>
      <c r="G30" s="22"/>
      <c r="H30" s="18"/>
      <c r="I30" s="22"/>
      <c r="J30" s="18"/>
      <c r="K30" s="22"/>
      <c r="L30" s="18"/>
      <c r="M30" s="22"/>
      <c r="N30" s="18"/>
      <c r="O30" s="22"/>
      <c r="P30" s="18"/>
      <c r="Q30" s="22"/>
      <c r="R30" s="18"/>
      <c r="S30" s="22"/>
      <c r="T30" s="18"/>
      <c r="U30" s="22"/>
      <c r="V30" s="18"/>
      <c r="W30" s="22"/>
      <c r="X30" s="18"/>
      <c r="Y30" s="22"/>
      <c r="Z30" s="18"/>
      <c r="AA30" s="22"/>
      <c r="AB30" s="18"/>
      <c r="AC30" s="22"/>
      <c r="AD30" s="18"/>
      <c r="AE30" s="22"/>
      <c r="AF30" s="18"/>
      <c r="AG30" s="22"/>
    </row>
    <row r="31" spans="1:33" ht="12" customHeight="1" x14ac:dyDescent="0.25">
      <c r="A31" s="21"/>
      <c r="B31" s="18"/>
      <c r="C31" s="22"/>
      <c r="D31" s="18"/>
      <c r="E31" s="22"/>
      <c r="F31" s="18"/>
      <c r="G31" s="22"/>
      <c r="H31" s="18"/>
      <c r="I31" s="22"/>
      <c r="J31" s="18"/>
      <c r="K31" s="22"/>
      <c r="L31" s="18"/>
      <c r="M31" s="22"/>
      <c r="N31" s="18"/>
      <c r="O31" s="22"/>
      <c r="P31" s="18"/>
      <c r="Q31" s="22"/>
      <c r="R31" s="18"/>
      <c r="S31" s="22"/>
      <c r="T31" s="18"/>
      <c r="U31" s="22"/>
      <c r="V31" s="18"/>
      <c r="W31" s="22"/>
      <c r="X31" s="18"/>
      <c r="Y31" s="22"/>
      <c r="Z31" s="18"/>
      <c r="AA31" s="22"/>
      <c r="AB31" s="18"/>
      <c r="AC31" s="22"/>
      <c r="AD31" s="18"/>
      <c r="AE31" s="22"/>
      <c r="AF31" s="18"/>
      <c r="AG31" s="22"/>
    </row>
    <row r="32" spans="1:33" ht="12" customHeight="1" x14ac:dyDescent="0.25">
      <c r="A32" s="21"/>
      <c r="B32" s="18"/>
      <c r="C32" s="22"/>
      <c r="D32" s="18"/>
      <c r="E32" s="22"/>
      <c r="F32" s="18"/>
      <c r="G32" s="22"/>
      <c r="H32" s="18"/>
      <c r="I32" s="22"/>
      <c r="J32" s="18"/>
      <c r="K32" s="22"/>
      <c r="L32" s="18"/>
      <c r="M32" s="22"/>
      <c r="N32" s="18"/>
      <c r="O32" s="22"/>
      <c r="P32" s="18"/>
      <c r="Q32" s="22"/>
      <c r="R32" s="18"/>
      <c r="S32" s="22"/>
      <c r="T32" s="18"/>
      <c r="U32" s="22"/>
      <c r="V32" s="18"/>
      <c r="W32" s="22"/>
      <c r="X32" s="18"/>
      <c r="Y32" s="22"/>
      <c r="Z32" s="18"/>
      <c r="AA32" s="22"/>
      <c r="AB32" s="18"/>
      <c r="AC32" s="22"/>
      <c r="AD32" s="18"/>
      <c r="AE32" s="22"/>
      <c r="AF32" s="18"/>
      <c r="AG32" s="22"/>
    </row>
    <row r="33" spans="1:33" ht="12" customHeight="1" x14ac:dyDescent="0.25">
      <c r="A33" s="21"/>
      <c r="B33" s="18"/>
      <c r="C33" s="22"/>
      <c r="D33" s="18"/>
      <c r="E33" s="22"/>
      <c r="F33" s="18"/>
      <c r="G33" s="22"/>
      <c r="H33" s="18"/>
      <c r="I33" s="22"/>
      <c r="J33" s="18"/>
      <c r="K33" s="22"/>
      <c r="L33" s="18"/>
      <c r="M33" s="22"/>
      <c r="N33" s="18"/>
      <c r="O33" s="22"/>
      <c r="P33" s="18"/>
      <c r="Q33" s="22"/>
      <c r="R33" s="18"/>
      <c r="S33" s="22"/>
      <c r="T33" s="18"/>
      <c r="U33" s="22"/>
      <c r="V33" s="18"/>
      <c r="W33" s="22"/>
      <c r="X33" s="18"/>
      <c r="Y33" s="22"/>
      <c r="Z33" s="18"/>
      <c r="AA33" s="22"/>
      <c r="AB33" s="18"/>
      <c r="AC33" s="22"/>
      <c r="AD33" s="18"/>
      <c r="AE33" s="22"/>
      <c r="AF33" s="18"/>
      <c r="AG33" s="22"/>
    </row>
    <row r="34" spans="1:33" ht="12" customHeight="1" x14ac:dyDescent="0.25">
      <c r="A34" s="21"/>
      <c r="B34" s="18"/>
      <c r="C34" s="22"/>
      <c r="D34" s="18"/>
      <c r="E34" s="22"/>
      <c r="F34" s="18"/>
      <c r="G34" s="22"/>
      <c r="H34" s="18"/>
      <c r="I34" s="22"/>
      <c r="J34" s="18"/>
      <c r="K34" s="22"/>
      <c r="L34" s="18"/>
      <c r="M34" s="22"/>
      <c r="N34" s="18"/>
      <c r="O34" s="22"/>
      <c r="P34" s="18"/>
      <c r="Q34" s="22"/>
      <c r="R34" s="18"/>
      <c r="S34" s="22"/>
      <c r="T34" s="18"/>
      <c r="U34" s="22"/>
      <c r="V34" s="18"/>
      <c r="W34" s="22"/>
      <c r="X34" s="18"/>
      <c r="Y34" s="22"/>
      <c r="Z34" s="18"/>
      <c r="AA34" s="22"/>
      <c r="AB34" s="18"/>
      <c r="AC34" s="22"/>
      <c r="AD34" s="18"/>
      <c r="AE34" s="22"/>
      <c r="AF34" s="18"/>
      <c r="AG34" s="22"/>
    </row>
    <row r="35" spans="1:33" ht="12" customHeight="1" x14ac:dyDescent="0.25">
      <c r="A35" s="21"/>
      <c r="B35" s="18"/>
      <c r="C35" s="22"/>
      <c r="D35" s="18"/>
      <c r="E35" s="22"/>
      <c r="F35" s="18"/>
      <c r="G35" s="22"/>
      <c r="H35" s="18"/>
      <c r="I35" s="22"/>
      <c r="J35" s="18"/>
      <c r="K35" s="22"/>
      <c r="L35" s="18"/>
      <c r="M35" s="22"/>
      <c r="N35" s="18"/>
      <c r="O35" s="22"/>
      <c r="P35" s="18"/>
      <c r="Q35" s="22"/>
      <c r="R35" s="18"/>
      <c r="S35" s="22"/>
      <c r="T35" s="18"/>
      <c r="U35" s="22"/>
      <c r="V35" s="18"/>
      <c r="W35" s="22"/>
      <c r="X35" s="18"/>
      <c r="Y35" s="22"/>
      <c r="Z35" s="18"/>
      <c r="AA35" s="22"/>
      <c r="AB35" s="18"/>
      <c r="AC35" s="22"/>
      <c r="AD35" s="18"/>
      <c r="AE35" s="22"/>
      <c r="AF35" s="18"/>
      <c r="AG35" s="22"/>
    </row>
    <row r="36" spans="1:33" ht="12" customHeight="1" x14ac:dyDescent="0.25">
      <c r="A36" s="23"/>
      <c r="B36" s="24"/>
      <c r="C36" s="25"/>
      <c r="D36" s="24"/>
      <c r="E36" s="25"/>
      <c r="F36" s="24"/>
      <c r="G36" s="25"/>
      <c r="H36" s="24"/>
      <c r="I36" s="25"/>
      <c r="J36" s="24"/>
      <c r="K36" s="25"/>
      <c r="L36" s="24"/>
      <c r="M36" s="25"/>
      <c r="N36" s="24"/>
      <c r="O36" s="25"/>
      <c r="P36" s="24"/>
      <c r="Q36" s="25"/>
      <c r="R36" s="24"/>
      <c r="S36" s="25"/>
      <c r="T36" s="24"/>
      <c r="U36" s="25"/>
      <c r="V36" s="24"/>
      <c r="W36" s="25"/>
      <c r="X36" s="24"/>
      <c r="Y36" s="25"/>
      <c r="Z36" s="24"/>
      <c r="AA36" s="25"/>
      <c r="AB36" s="24"/>
      <c r="AC36" s="25"/>
      <c r="AD36" s="24"/>
      <c r="AE36" s="25"/>
      <c r="AF36" s="24"/>
      <c r="AG36" s="25"/>
    </row>
    <row r="37" spans="1:33" ht="12" customHeight="1" x14ac:dyDescent="0.25">
      <c r="A37" s="17" t="s">
        <v>25</v>
      </c>
      <c r="B37" s="26">
        <v>25.09</v>
      </c>
      <c r="C37" s="26">
        <f>B37</f>
        <v>25.09</v>
      </c>
      <c r="D37" s="26">
        <v>25.02</v>
      </c>
      <c r="E37" s="27">
        <f>D37+C37</f>
        <v>50.11</v>
      </c>
      <c r="F37" s="26">
        <v>25</v>
      </c>
      <c r="G37" s="27">
        <f>F37+E37</f>
        <v>75.11</v>
      </c>
      <c r="H37" s="26">
        <v>24.89</v>
      </c>
      <c r="I37" s="27">
        <f>H37+G37</f>
        <v>100</v>
      </c>
      <c r="J37" s="26"/>
      <c r="K37" s="27"/>
      <c r="L37" s="26"/>
      <c r="M37" s="27"/>
      <c r="N37" s="26"/>
      <c r="O37" s="27"/>
      <c r="P37" s="26"/>
      <c r="Q37" s="27"/>
      <c r="R37" s="26"/>
      <c r="S37" s="27"/>
      <c r="T37" s="26"/>
      <c r="U37" s="27"/>
      <c r="V37" s="26"/>
      <c r="W37" s="27"/>
      <c r="X37" s="26"/>
      <c r="Y37" s="27"/>
      <c r="Z37" s="26"/>
      <c r="AA37" s="27"/>
      <c r="AB37" s="26"/>
      <c r="AC37" s="27"/>
      <c r="AD37" s="26"/>
      <c r="AE37" s="27"/>
      <c r="AF37" s="26"/>
      <c r="AG37" s="27"/>
    </row>
    <row r="38" spans="1:33" ht="12" customHeight="1" x14ac:dyDescent="0.25">
      <c r="A38" s="28" t="s">
        <v>26</v>
      </c>
      <c r="B38" s="53">
        <v>61695.23</v>
      </c>
      <c r="C38" s="53"/>
      <c r="D38" s="53">
        <v>61514.47</v>
      </c>
      <c r="E38" s="53"/>
      <c r="F38" s="53">
        <v>61472.49</v>
      </c>
      <c r="G38" s="53"/>
      <c r="H38" s="53">
        <v>61167.81</v>
      </c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</row>
    <row r="39" spans="1:33" ht="12" customHeight="1" x14ac:dyDescent="0.25">
      <c r="A39" s="28" t="s">
        <v>27</v>
      </c>
      <c r="B39" s="53">
        <v>17781.259999999998</v>
      </c>
      <c r="C39" s="53"/>
      <c r="D39" s="53">
        <v>17729.169999999998</v>
      </c>
      <c r="E39" s="53"/>
      <c r="F39" s="53">
        <v>17717.07</v>
      </c>
      <c r="G39" s="53"/>
      <c r="H39" s="53">
        <v>17629.259999999998</v>
      </c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</row>
    <row r="40" spans="1:33" ht="12" customHeight="1" x14ac:dyDescent="0.25">
      <c r="A40" s="28" t="s">
        <v>28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</row>
    <row r="41" spans="1:33" ht="12" customHeight="1" x14ac:dyDescent="0.25">
      <c r="A41" s="28" t="s">
        <v>29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</row>
    <row r="42" spans="1:33" ht="12" customHeight="1" x14ac:dyDescent="0.25">
      <c r="A42" s="17" t="s">
        <v>30</v>
      </c>
      <c r="B42" s="52">
        <f>SUM(B38:C40)</f>
        <v>79476.490000000005</v>
      </c>
      <c r="C42" s="52"/>
      <c r="D42" s="52">
        <f>SUM(D38:E40)</f>
        <v>79243.64</v>
      </c>
      <c r="E42" s="52"/>
      <c r="F42" s="52">
        <f>SUM(F38:G40)</f>
        <v>79189.56</v>
      </c>
      <c r="G42" s="52"/>
      <c r="H42" s="52">
        <f>SUM(H38:I40)</f>
        <v>78797.069999999992</v>
      </c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</row>
    <row r="43" spans="1:33" ht="12" customHeight="1" x14ac:dyDescent="0.25">
      <c r="A43" s="17" t="s">
        <v>86</v>
      </c>
      <c r="B43" s="52">
        <f>B42</f>
        <v>79476.490000000005</v>
      </c>
      <c r="C43" s="52"/>
      <c r="D43" s="52">
        <f>B43+D42</f>
        <v>158720.13</v>
      </c>
      <c r="E43" s="52"/>
      <c r="F43" s="52">
        <f>D43+F42</f>
        <v>237909.69</v>
      </c>
      <c r="G43" s="52"/>
      <c r="H43" s="52">
        <f>F43+H42</f>
        <v>316706.76</v>
      </c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</row>
    <row r="44" spans="1:33" ht="12" customHeight="1" x14ac:dyDescent="0.2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</row>
    <row r="45" spans="1:33" ht="12" customHeight="1" x14ac:dyDescent="0.25">
      <c r="A45" s="30"/>
      <c r="B45" s="30"/>
      <c r="C45" s="30"/>
      <c r="D45" s="30"/>
      <c r="E45" s="30"/>
      <c r="F45" s="30"/>
      <c r="G45" s="30"/>
      <c r="H45" s="31"/>
      <c r="I45" s="31"/>
      <c r="J45" s="30"/>
      <c r="K45" s="30"/>
      <c r="L45" s="30"/>
      <c r="M45" s="30"/>
      <c r="N45" s="30"/>
      <c r="O45" s="30"/>
      <c r="P45" s="30"/>
      <c r="Q45" s="31"/>
      <c r="R45" s="62"/>
      <c r="S45" s="63"/>
    </row>
    <row r="46" spans="1:33" ht="12" customHeight="1" x14ac:dyDescent="0.25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 t="s">
        <v>31</v>
      </c>
    </row>
    <row r="47" spans="1:33" ht="12" customHeight="1" x14ac:dyDescent="0.25">
      <c r="A47" s="32" t="s">
        <v>32</v>
      </c>
      <c r="B47" s="55"/>
      <c r="C47" s="55"/>
      <c r="D47" s="55"/>
      <c r="E47" s="55"/>
      <c r="F47" s="55"/>
      <c r="G47" s="55"/>
      <c r="H47" s="33"/>
      <c r="I47" s="33"/>
      <c r="J47" s="32" t="s">
        <v>32</v>
      </c>
      <c r="K47" s="29"/>
      <c r="L47" s="55"/>
      <c r="M47" s="55"/>
      <c r="N47" s="55"/>
      <c r="O47" s="55"/>
      <c r="P47" s="55"/>
      <c r="Q47" s="55"/>
      <c r="R47" s="33"/>
      <c r="S47" s="33"/>
    </row>
  </sheetData>
  <mergeCells count="121">
    <mergeCell ref="L6:M6"/>
    <mergeCell ref="N6:O6"/>
    <mergeCell ref="P6:Q6"/>
    <mergeCell ref="R6:S6"/>
    <mergeCell ref="J6:K6"/>
    <mergeCell ref="A3:E3"/>
    <mergeCell ref="A6:A7"/>
    <mergeCell ref="B6:C6"/>
    <mergeCell ref="D6:E6"/>
    <mergeCell ref="F6:G6"/>
    <mergeCell ref="H6:I6"/>
    <mergeCell ref="B38:C38"/>
    <mergeCell ref="D38:E38"/>
    <mergeCell ref="F38:G38"/>
    <mergeCell ref="H38:I38"/>
    <mergeCell ref="J38:K38"/>
    <mergeCell ref="L38:M38"/>
    <mergeCell ref="N38:O38"/>
    <mergeCell ref="P38:Q38"/>
    <mergeCell ref="R38:S38"/>
    <mergeCell ref="R41:S41"/>
    <mergeCell ref="L40:M40"/>
    <mergeCell ref="N40:O40"/>
    <mergeCell ref="P40:Q40"/>
    <mergeCell ref="R40:S40"/>
    <mergeCell ref="P39:Q39"/>
    <mergeCell ref="R39:S39"/>
    <mergeCell ref="B40:C40"/>
    <mergeCell ref="D40:E40"/>
    <mergeCell ref="F40:G40"/>
    <mergeCell ref="H40:I40"/>
    <mergeCell ref="J40:K40"/>
    <mergeCell ref="B39:C39"/>
    <mergeCell ref="D39:E39"/>
    <mergeCell ref="F39:G39"/>
    <mergeCell ref="H39:I39"/>
    <mergeCell ref="J39:K39"/>
    <mergeCell ref="L39:M39"/>
    <mergeCell ref="N39:O39"/>
    <mergeCell ref="B47:G47"/>
    <mergeCell ref="L47:Q47"/>
    <mergeCell ref="A4:C4"/>
    <mergeCell ref="L1:N1"/>
    <mergeCell ref="F4:S4"/>
    <mergeCell ref="F3:S3"/>
    <mergeCell ref="P43:Q43"/>
    <mergeCell ref="R43:S43"/>
    <mergeCell ref="R45:S45"/>
    <mergeCell ref="B43:C43"/>
    <mergeCell ref="D43:E43"/>
    <mergeCell ref="F43:G43"/>
    <mergeCell ref="H43:I43"/>
    <mergeCell ref="J43:K43"/>
    <mergeCell ref="L43:M43"/>
    <mergeCell ref="N43:O43"/>
    <mergeCell ref="B41:C41"/>
    <mergeCell ref="D41:E41"/>
    <mergeCell ref="F41:G41"/>
    <mergeCell ref="H41:I41"/>
    <mergeCell ref="J41:K41"/>
    <mergeCell ref="L41:M41"/>
    <mergeCell ref="N41:O41"/>
    <mergeCell ref="P41:Q41"/>
    <mergeCell ref="T40:U40"/>
    <mergeCell ref="V40:W40"/>
    <mergeCell ref="T41:U41"/>
    <mergeCell ref="V41:W41"/>
    <mergeCell ref="T43:U43"/>
    <mergeCell ref="V43:W43"/>
    <mergeCell ref="T6:U6"/>
    <mergeCell ref="V6:W6"/>
    <mergeCell ref="T38:U38"/>
    <mergeCell ref="V38:W38"/>
    <mergeCell ref="T39:U39"/>
    <mergeCell ref="V39:W39"/>
    <mergeCell ref="T42:U42"/>
    <mergeCell ref="V42:W42"/>
    <mergeCell ref="X40:Y40"/>
    <mergeCell ref="Z40:AA40"/>
    <mergeCell ref="X41:Y41"/>
    <mergeCell ref="Z41:AA41"/>
    <mergeCell ref="X43:Y43"/>
    <mergeCell ref="Z43:AA43"/>
    <mergeCell ref="X6:Y6"/>
    <mergeCell ref="Z6:AA6"/>
    <mergeCell ref="X38:Y38"/>
    <mergeCell ref="Z38:AA38"/>
    <mergeCell ref="X39:Y39"/>
    <mergeCell ref="Z39:AA39"/>
    <mergeCell ref="X42:Y42"/>
    <mergeCell ref="Z42:AA42"/>
    <mergeCell ref="AF40:AG40"/>
    <mergeCell ref="AF41:AG41"/>
    <mergeCell ref="AF43:AG43"/>
    <mergeCell ref="AF6:AG6"/>
    <mergeCell ref="AF38:AG38"/>
    <mergeCell ref="AF39:AG39"/>
    <mergeCell ref="AB40:AC40"/>
    <mergeCell ref="AD40:AE40"/>
    <mergeCell ref="AB41:AC41"/>
    <mergeCell ref="AD41:AE41"/>
    <mergeCell ref="AB43:AC43"/>
    <mergeCell ref="AD43:AE43"/>
    <mergeCell ref="AB6:AC6"/>
    <mergeCell ref="AD6:AE6"/>
    <mergeCell ref="AB38:AC38"/>
    <mergeCell ref="AD38:AE38"/>
    <mergeCell ref="AB39:AC39"/>
    <mergeCell ref="AD39:AE39"/>
    <mergeCell ref="AB42:AC42"/>
    <mergeCell ref="AD42:AE42"/>
    <mergeCell ref="AF42:AG42"/>
    <mergeCell ref="B42:C42"/>
    <mergeCell ref="D42:E42"/>
    <mergeCell ref="F42:G42"/>
    <mergeCell ref="H42:I42"/>
    <mergeCell ref="J42:K42"/>
    <mergeCell ref="L42:M42"/>
    <mergeCell ref="N42:O42"/>
    <mergeCell ref="P42:Q42"/>
    <mergeCell ref="R42:S42"/>
  </mergeCells>
  <conditionalFormatting sqref="Q8:Q37 S8:S37 O8:O37 E8:E37 G8:G37 I8:I37 K8:K37 M8:M37">
    <cfRule type="cellIs" dxfId="11" priority="12" stopIfTrue="1" operator="equal">
      <formula>C8+E8-100</formula>
    </cfRule>
  </conditionalFormatting>
  <conditionalFormatting sqref="U8:U36 W8:W36">
    <cfRule type="cellIs" dxfId="10" priority="11" stopIfTrue="1" operator="equal">
      <formula>S8+U8-100</formula>
    </cfRule>
  </conditionalFormatting>
  <conditionalFormatting sqref="Y8:Y36 AA8:AA36">
    <cfRule type="cellIs" dxfId="9" priority="10" stopIfTrue="1" operator="equal">
      <formula>W8+Y8-100</formula>
    </cfRule>
  </conditionalFormatting>
  <conditionalFormatting sqref="AC8:AC36 AE8:AE36">
    <cfRule type="cellIs" dxfId="8" priority="9" stopIfTrue="1" operator="equal">
      <formula>AA8+AC8-100</formula>
    </cfRule>
  </conditionalFormatting>
  <conditionalFormatting sqref="AG8:AG36">
    <cfRule type="cellIs" dxfId="7" priority="8" stopIfTrue="1" operator="equal">
      <formula>AE8+AG8-100</formula>
    </cfRule>
  </conditionalFormatting>
  <conditionalFormatting sqref="U37">
    <cfRule type="cellIs" dxfId="6" priority="7" stopIfTrue="1" operator="equal">
      <formula>S37+U37-100</formula>
    </cfRule>
  </conditionalFormatting>
  <conditionalFormatting sqref="W37">
    <cfRule type="cellIs" dxfId="5" priority="6" stopIfTrue="1" operator="equal">
      <formula>U37+W37-100</formula>
    </cfRule>
  </conditionalFormatting>
  <conditionalFormatting sqref="Y37">
    <cfRule type="cellIs" dxfId="4" priority="5" stopIfTrue="1" operator="equal">
      <formula>W37+Y37-100</formula>
    </cfRule>
  </conditionalFormatting>
  <conditionalFormatting sqref="AA37">
    <cfRule type="cellIs" dxfId="3" priority="4" stopIfTrue="1" operator="equal">
      <formula>Y37+AA37-100</formula>
    </cfRule>
  </conditionalFormatting>
  <conditionalFormatting sqref="AC37">
    <cfRule type="cellIs" dxfId="2" priority="3" stopIfTrue="1" operator="equal">
      <formula>AA37+AC37-100</formula>
    </cfRule>
  </conditionalFormatting>
  <conditionalFormatting sqref="AE37">
    <cfRule type="cellIs" dxfId="1" priority="2" stopIfTrue="1" operator="equal">
      <formula>AC37+AE37-100</formula>
    </cfRule>
  </conditionalFormatting>
  <conditionalFormatting sqref="AG37">
    <cfRule type="cellIs" dxfId="0" priority="1" stopIfTrue="1" operator="equal">
      <formula>AE37+AG37-100</formula>
    </cfRule>
  </conditionalFormatting>
  <pageMargins left="0.31496062992125984" right="0.31496062992125984" top="0.39370078740157483" bottom="0.3937007874015748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</vt:lpstr>
      <vt:lpstr>CRONOGRAMA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User</cp:lastModifiedBy>
  <cp:lastPrinted>2014-04-24T16:24:29Z</cp:lastPrinted>
  <dcterms:created xsi:type="dcterms:W3CDTF">2013-05-17T17:26:46Z</dcterms:created>
  <dcterms:modified xsi:type="dcterms:W3CDTF">2015-04-16T19:01:44Z</dcterms:modified>
</cp:coreProperties>
</file>